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islav Gall\Desktop\"/>
    </mc:Choice>
  </mc:AlternateContent>
  <xr:revisionPtr revIDLastSave="0" documentId="8_{27BB5017-38A7-4BF7-A80E-F625FB3505E1}" xr6:coauthVersionLast="46" xr6:coauthVersionMax="46" xr10:uidLastSave="{00000000-0000-0000-0000-000000000000}"/>
  <bookViews>
    <workbookView xWindow="1520" yWindow="1520" windowWidth="14400" windowHeight="7360" activeTab="2" xr2:uid="{00000000-000D-0000-FFFF-FFFF00000000}"/>
  </bookViews>
  <sheets>
    <sheet name="export dat" sheetId="1" r:id="rId1"/>
    <sheet name="souhrny" sheetId="4" r:id="rId2"/>
    <sheet name="přehled k 30.6.2020" sheetId="3" r:id="rId3"/>
  </sheets>
  <externalReferences>
    <externalReference r:id="rId4"/>
  </externalReferences>
  <definedNames>
    <definedName name="czk_p_eur">'přehled k 30.6.2020'!$B$35</definedName>
    <definedName name="czk_p_USD">'přehled k 30.6.2020'!$B$34</definedName>
    <definedName name="_xlnm.Print_Titles" localSheetId="2">'přehled k 30.6.2020'!$91:$93</definedName>
    <definedName name="p_C">'přehled k 30.6.2020'!$B$37</definedName>
    <definedName name="p_S">'přehled k 30.6.2020'!$B$38</definedName>
    <definedName name="USD_p_EUR">'přehled k 30.6.2020'!$B$33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2" i="3" l="1"/>
  <c r="K342" i="4"/>
  <c r="K932" i="4" l="1"/>
  <c r="K916" i="4" l="1"/>
  <c r="K792" i="4"/>
  <c r="F176" i="3"/>
  <c r="G90" i="3"/>
  <c r="G208" i="3" l="1"/>
  <c r="K1107" i="4"/>
  <c r="K980" i="4"/>
  <c r="F190" i="3"/>
  <c r="F189" i="3"/>
  <c r="G119" i="3"/>
  <c r="K800" i="4" l="1"/>
  <c r="K591" i="4" l="1"/>
  <c r="K434" i="4" l="1"/>
  <c r="K427" i="4"/>
  <c r="H238" i="3" l="1"/>
  <c r="G87" i="3"/>
  <c r="G86" i="3"/>
  <c r="F87" i="3"/>
  <c r="F86" i="3"/>
  <c r="F85" i="3" s="1"/>
  <c r="G232" i="3" l="1"/>
  <c r="K1290" i="4"/>
  <c r="G231" i="3"/>
  <c r="K1248" i="4"/>
  <c r="F231" i="3" s="1"/>
  <c r="K1230" i="4"/>
  <c r="F230" i="3" s="1"/>
  <c r="K1225" i="4"/>
  <c r="F229" i="3" s="1"/>
  <c r="H229" i="3" s="1"/>
  <c r="K1186" i="4"/>
  <c r="F225" i="3" s="1"/>
  <c r="K1183" i="4"/>
  <c r="F223" i="3" s="1"/>
  <c r="K1165" i="4"/>
  <c r="F221" i="3" s="1"/>
  <c r="K1158" i="4"/>
  <c r="F219" i="3" s="1"/>
  <c r="G216" i="3"/>
  <c r="K1140" i="4"/>
  <c r="F216" i="3" s="1"/>
  <c r="K1126" i="4"/>
  <c r="F209" i="3" s="1"/>
  <c r="F208" i="3"/>
  <c r="K1079" i="4"/>
  <c r="F204" i="3" s="1"/>
  <c r="K1071" i="4"/>
  <c r="F200" i="3" s="1"/>
  <c r="F191" i="3"/>
  <c r="K1038" i="4"/>
  <c r="G191" i="3" s="1"/>
  <c r="G190" i="3"/>
  <c r="H190" i="3" s="1"/>
  <c r="F170" i="3"/>
  <c r="K906" i="4"/>
  <c r="F158" i="3" s="1"/>
  <c r="G157" i="3"/>
  <c r="K893" i="4"/>
  <c r="F156" i="3" s="1"/>
  <c r="K883" i="4"/>
  <c r="F152" i="3" s="1"/>
  <c r="K876" i="4"/>
  <c r="F151" i="3" s="1"/>
  <c r="K862" i="4"/>
  <c r="F147" i="3"/>
  <c r="K844" i="4"/>
  <c r="F143" i="3" s="1"/>
  <c r="K840" i="4"/>
  <c r="F142" i="3" s="1"/>
  <c r="K805" i="4"/>
  <c r="K814" i="4"/>
  <c r="K820" i="4"/>
  <c r="K836" i="4"/>
  <c r="F133" i="3" l="1"/>
  <c r="F129" i="3"/>
  <c r="F128" i="3"/>
  <c r="F126" i="3"/>
  <c r="F127" i="3"/>
  <c r="F122" i="3"/>
  <c r="G120" i="3"/>
  <c r="K773" i="4"/>
  <c r="F120" i="3" s="1"/>
  <c r="F118" i="3"/>
  <c r="F115" i="3"/>
  <c r="K487" i="4"/>
  <c r="F114" i="3" s="1"/>
  <c r="K469" i="4"/>
  <c r="F111" i="3" s="1"/>
  <c r="K456" i="4"/>
  <c r="F110" i="3" s="1"/>
  <c r="G103" i="3"/>
  <c r="K420" i="4"/>
  <c r="F103" i="3" s="1"/>
  <c r="K394" i="4"/>
  <c r="F102" i="3" s="1"/>
  <c r="K389" i="4"/>
  <c r="F101" i="3" s="1"/>
  <c r="F105" i="3"/>
  <c r="F104" i="3"/>
  <c r="G97" i="3"/>
  <c r="K371" i="4"/>
  <c r="F97" i="3" s="1"/>
  <c r="F95" i="3"/>
  <c r="G77" i="3" l="1"/>
  <c r="F77" i="3"/>
  <c r="G76" i="3"/>
  <c r="F76" i="3"/>
  <c r="G75" i="3"/>
  <c r="Q1290" i="4"/>
  <c r="F232" i="3"/>
  <c r="H232" i="3" s="1"/>
  <c r="Q1248" i="4"/>
  <c r="Q1230" i="4"/>
  <c r="Q1225" i="4"/>
  <c r="Q1186" i="4"/>
  <c r="Q1183" i="4"/>
  <c r="Q1165" i="4"/>
  <c r="Q1158" i="4"/>
  <c r="Q1140" i="4"/>
  <c r="Q1128" i="4"/>
  <c r="K1128" i="4"/>
  <c r="Q1126" i="4"/>
  <c r="Q1107" i="4"/>
  <c r="Q1079" i="4"/>
  <c r="Q1074" i="4"/>
  <c r="K1074" i="4"/>
  <c r="Q1071" i="4"/>
  <c r="Q1041" i="4"/>
  <c r="K1041" i="4"/>
  <c r="Q1038" i="4"/>
  <c r="Q1021" i="4"/>
  <c r="K1021" i="4"/>
  <c r="Q980" i="4"/>
  <c r="G189" i="3"/>
  <c r="H189" i="3" s="1"/>
  <c r="Q932" i="4"/>
  <c r="Q920" i="4"/>
  <c r="K920" i="4"/>
  <c r="F174" i="3" s="1"/>
  <c r="F173" i="3" s="1"/>
  <c r="Q918" i="4"/>
  <c r="K918" i="4"/>
  <c r="F172" i="3" s="1"/>
  <c r="H172" i="3" s="1"/>
  <c r="J172" i="3" s="1"/>
  <c r="Q916" i="4"/>
  <c r="Q911" i="4"/>
  <c r="K911" i="4"/>
  <c r="F168" i="3" s="1"/>
  <c r="H168" i="3" s="1"/>
  <c r="Q908" i="4"/>
  <c r="K908" i="4"/>
  <c r="F163" i="3" s="1"/>
  <c r="H163" i="3" s="1"/>
  <c r="Q906" i="4"/>
  <c r="Q898" i="4"/>
  <c r="K898" i="4"/>
  <c r="Q893" i="4"/>
  <c r="Q885" i="4"/>
  <c r="K885" i="4"/>
  <c r="F154" i="3" s="1"/>
  <c r="H154" i="3" s="1"/>
  <c r="Q883" i="4"/>
  <c r="Q876" i="4"/>
  <c r="Q864" i="4"/>
  <c r="K864" i="4"/>
  <c r="F148" i="3" s="1"/>
  <c r="H148" i="3" s="1"/>
  <c r="J148" i="3" s="1"/>
  <c r="Q862" i="4"/>
  <c r="Q848" i="4"/>
  <c r="K848" i="4"/>
  <c r="Q846" i="4"/>
  <c r="K846" i="4"/>
  <c r="Q844" i="4"/>
  <c r="Q840" i="4"/>
  <c r="Q836" i="4"/>
  <c r="Q832" i="4"/>
  <c r="K832" i="4"/>
  <c r="F131" i="3" s="1"/>
  <c r="H131" i="3" s="1"/>
  <c r="J131" i="3" s="1"/>
  <c r="Q825" i="4"/>
  <c r="K825" i="4"/>
  <c r="F130" i="3" s="1"/>
  <c r="H130" i="3" s="1"/>
  <c r="I130" i="3" s="1"/>
  <c r="Q820" i="4"/>
  <c r="Q814" i="4"/>
  <c r="Q805" i="4"/>
  <c r="Q800" i="4"/>
  <c r="Q792" i="4"/>
  <c r="Q783" i="4"/>
  <c r="K783" i="4"/>
  <c r="Q773" i="4"/>
  <c r="Q591" i="4"/>
  <c r="F119" i="3"/>
  <c r="H119" i="3" s="1"/>
  <c r="I119" i="3" s="1"/>
  <c r="Q497" i="4"/>
  <c r="K497" i="4"/>
  <c r="Q492" i="4"/>
  <c r="K492" i="4"/>
  <c r="Q490" i="4"/>
  <c r="K490" i="4"/>
  <c r="Q487" i="4"/>
  <c r="Q472" i="4"/>
  <c r="K472" i="4"/>
  <c r="F112" i="3" s="1"/>
  <c r="H112" i="3" s="1"/>
  <c r="I112" i="3" s="1"/>
  <c r="Q469" i="4"/>
  <c r="Q456" i="4"/>
  <c r="Q434" i="4"/>
  <c r="Q427" i="4"/>
  <c r="Q420" i="4"/>
  <c r="Q394" i="4"/>
  <c r="Q389" i="4"/>
  <c r="Q379" i="4"/>
  <c r="K379" i="4"/>
  <c r="F99" i="3" s="1"/>
  <c r="H99" i="3" s="1"/>
  <c r="J99" i="3" s="1"/>
  <c r="Q374" i="4"/>
  <c r="K374" i="4"/>
  <c r="F98" i="3" s="1"/>
  <c r="H98" i="3" s="1"/>
  <c r="I98" i="3" s="1"/>
  <c r="Q371" i="4"/>
  <c r="Q356" i="4"/>
  <c r="K356" i="4"/>
  <c r="F96" i="3" s="1"/>
  <c r="H96" i="3" s="1"/>
  <c r="I96" i="3" s="1"/>
  <c r="Q354" i="4"/>
  <c r="K354" i="4"/>
  <c r="Q346" i="4"/>
  <c r="K346" i="4"/>
  <c r="F80" i="3" s="1"/>
  <c r="F78" i="3" s="1"/>
  <c r="Q342" i="4"/>
  <c r="Q182" i="4"/>
  <c r="K182" i="4"/>
  <c r="Q179" i="4"/>
  <c r="K179" i="4"/>
  <c r="F75" i="3" s="1"/>
  <c r="H75" i="3" s="1"/>
  <c r="Q177" i="4"/>
  <c r="K177" i="4"/>
  <c r="J238" i="3"/>
  <c r="I238" i="3"/>
  <c r="H237" i="3"/>
  <c r="J237" i="3" s="1"/>
  <c r="J235" i="3"/>
  <c r="I235" i="3" s="1"/>
  <c r="H235" i="3" s="1"/>
  <c r="D235" i="3"/>
  <c r="D232" i="3"/>
  <c r="H231" i="3"/>
  <c r="D231" i="3"/>
  <c r="H230" i="3"/>
  <c r="D230" i="3"/>
  <c r="D229" i="3"/>
  <c r="G228" i="3"/>
  <c r="E228" i="3"/>
  <c r="C228" i="3"/>
  <c r="B228" i="3"/>
  <c r="F227" i="3"/>
  <c r="H227" i="3" s="1"/>
  <c r="D227" i="3"/>
  <c r="D226" i="3" s="1"/>
  <c r="G226" i="3"/>
  <c r="E226" i="3"/>
  <c r="C226" i="3"/>
  <c r="F224" i="3"/>
  <c r="D225" i="3"/>
  <c r="D224" i="3" s="1"/>
  <c r="G224" i="3"/>
  <c r="E224" i="3"/>
  <c r="C224" i="3"/>
  <c r="B224" i="3"/>
  <c r="H223" i="3"/>
  <c r="D223" i="3"/>
  <c r="D222" i="3" s="1"/>
  <c r="G222" i="3"/>
  <c r="F222" i="3"/>
  <c r="E222" i="3"/>
  <c r="C222" i="3"/>
  <c r="B222" i="3"/>
  <c r="F220" i="3"/>
  <c r="D221" i="3"/>
  <c r="D220" i="3" s="1"/>
  <c r="G220" i="3"/>
  <c r="E220" i="3"/>
  <c r="C220" i="3"/>
  <c r="B220" i="3"/>
  <c r="H219" i="3"/>
  <c r="D219" i="3"/>
  <c r="D218" i="3" s="1"/>
  <c r="G218" i="3"/>
  <c r="F218" i="3"/>
  <c r="E218" i="3"/>
  <c r="C218" i="3"/>
  <c r="B218" i="3"/>
  <c r="F217" i="3"/>
  <c r="H217" i="3" s="1"/>
  <c r="D217" i="3"/>
  <c r="G207" i="3"/>
  <c r="D216" i="3"/>
  <c r="F215" i="3"/>
  <c r="H215" i="3" s="1"/>
  <c r="D215" i="3"/>
  <c r="F214" i="3"/>
  <c r="H214" i="3" s="1"/>
  <c r="D214" i="3"/>
  <c r="F213" i="3"/>
  <c r="H213" i="3" s="1"/>
  <c r="D213" i="3"/>
  <c r="F212" i="3"/>
  <c r="H212" i="3" s="1"/>
  <c r="D212" i="3"/>
  <c r="F211" i="3"/>
  <c r="H211" i="3" s="1"/>
  <c r="D211" i="3"/>
  <c r="D210" i="3"/>
  <c r="J210" i="3" s="1"/>
  <c r="H209" i="3"/>
  <c r="D209" i="3"/>
  <c r="H208" i="3"/>
  <c r="D208" i="3"/>
  <c r="E207" i="3"/>
  <c r="C207" i="3"/>
  <c r="B207" i="3"/>
  <c r="F206" i="3"/>
  <c r="H206" i="3" s="1"/>
  <c r="D206" i="3"/>
  <c r="F205" i="3"/>
  <c r="H205" i="3" s="1"/>
  <c r="D205" i="3"/>
  <c r="H204" i="3"/>
  <c r="D204" i="3"/>
  <c r="F203" i="3"/>
  <c r="H203" i="3" s="1"/>
  <c r="D203" i="3"/>
  <c r="H202" i="3"/>
  <c r="D202" i="3"/>
  <c r="D201" i="3"/>
  <c r="J201" i="3" s="1"/>
  <c r="H200" i="3"/>
  <c r="D200" i="3"/>
  <c r="G199" i="3"/>
  <c r="E199" i="3"/>
  <c r="C199" i="3"/>
  <c r="B199" i="3"/>
  <c r="E193" i="3"/>
  <c r="C193" i="3"/>
  <c r="B193" i="3"/>
  <c r="H192" i="3"/>
  <c r="D192" i="3"/>
  <c r="H191" i="3"/>
  <c r="D191" i="3"/>
  <c r="D190" i="3"/>
  <c r="J190" i="3" s="1"/>
  <c r="F193" i="3"/>
  <c r="F84" i="3" s="1"/>
  <c r="D189" i="3"/>
  <c r="C181" i="3"/>
  <c r="E176" i="3"/>
  <c r="H175" i="3"/>
  <c r="I175" i="3" s="1"/>
  <c r="E175" i="3"/>
  <c r="E174" i="3"/>
  <c r="G173" i="3"/>
  <c r="G171" i="3" s="1"/>
  <c r="D173" i="3"/>
  <c r="D171" i="3" s="1"/>
  <c r="C173" i="3"/>
  <c r="B173" i="3"/>
  <c r="B171" i="3" s="1"/>
  <c r="E172" i="3"/>
  <c r="C171" i="3"/>
  <c r="H170" i="3"/>
  <c r="I170" i="3" s="1"/>
  <c r="E170" i="3"/>
  <c r="H169" i="3"/>
  <c r="I169" i="3" s="1"/>
  <c r="E169" i="3"/>
  <c r="E168" i="3"/>
  <c r="H167" i="3"/>
  <c r="J167" i="3" s="1"/>
  <c r="E167" i="3"/>
  <c r="H166" i="3"/>
  <c r="J166" i="3" s="1"/>
  <c r="E166" i="3"/>
  <c r="G165" i="3"/>
  <c r="F165" i="3"/>
  <c r="D165" i="3"/>
  <c r="C165" i="3"/>
  <c r="B165" i="3"/>
  <c r="H164" i="3"/>
  <c r="I164" i="3" s="1"/>
  <c r="E164" i="3"/>
  <c r="E163" i="3"/>
  <c r="G162" i="3"/>
  <c r="D162" i="3"/>
  <c r="C162" i="3"/>
  <c r="B162" i="3"/>
  <c r="H161" i="3"/>
  <c r="J161" i="3" s="1"/>
  <c r="E161" i="3"/>
  <c r="H160" i="3"/>
  <c r="J160" i="3" s="1"/>
  <c r="E160" i="3"/>
  <c r="G159" i="3"/>
  <c r="F159" i="3"/>
  <c r="D159" i="3"/>
  <c r="C159" i="3"/>
  <c r="B159" i="3"/>
  <c r="H158" i="3"/>
  <c r="J158" i="3" s="1"/>
  <c r="E158" i="3"/>
  <c r="H157" i="3"/>
  <c r="J157" i="3" s="1"/>
  <c r="E157" i="3"/>
  <c r="H156" i="3"/>
  <c r="I156" i="3" s="1"/>
  <c r="E156" i="3"/>
  <c r="H155" i="3"/>
  <c r="I155" i="3" s="1"/>
  <c r="E155" i="3"/>
  <c r="E154" i="3"/>
  <c r="G153" i="3"/>
  <c r="D153" i="3"/>
  <c r="C153" i="3"/>
  <c r="B153" i="3"/>
  <c r="H152" i="3"/>
  <c r="E152" i="3"/>
  <c r="H151" i="3"/>
  <c r="J151" i="3" s="1"/>
  <c r="E151" i="3"/>
  <c r="G150" i="3"/>
  <c r="D150" i="3"/>
  <c r="C150" i="3"/>
  <c r="B150" i="3"/>
  <c r="H149" i="3"/>
  <c r="J149" i="3" s="1"/>
  <c r="E149" i="3"/>
  <c r="E148" i="3"/>
  <c r="H147" i="3"/>
  <c r="I147" i="3" s="1"/>
  <c r="E147" i="3"/>
  <c r="G146" i="3"/>
  <c r="D146" i="3"/>
  <c r="C146" i="3"/>
  <c r="B146" i="3"/>
  <c r="H145" i="3"/>
  <c r="I145" i="3" s="1"/>
  <c r="E145" i="3"/>
  <c r="H144" i="3"/>
  <c r="I144" i="3" s="1"/>
  <c r="E144" i="3"/>
  <c r="H143" i="3"/>
  <c r="I143" i="3" s="1"/>
  <c r="E143" i="3"/>
  <c r="H142" i="3"/>
  <c r="E142" i="3"/>
  <c r="H141" i="3"/>
  <c r="I141" i="3" s="1"/>
  <c r="E141" i="3"/>
  <c r="G140" i="3"/>
  <c r="F140" i="3"/>
  <c r="D140" i="3"/>
  <c r="C140" i="3"/>
  <c r="B140" i="3"/>
  <c r="H139" i="3"/>
  <c r="I139" i="3" s="1"/>
  <c r="E139" i="3"/>
  <c r="H138" i="3"/>
  <c r="I138" i="3" s="1"/>
  <c r="E138" i="3"/>
  <c r="H137" i="3"/>
  <c r="J137" i="3" s="1"/>
  <c r="E137" i="3"/>
  <c r="H136" i="3"/>
  <c r="J136" i="3" s="1"/>
  <c r="E136" i="3"/>
  <c r="H135" i="3"/>
  <c r="J135" i="3" s="1"/>
  <c r="E135" i="3"/>
  <c r="H134" i="3"/>
  <c r="I134" i="3" s="1"/>
  <c r="E134" i="3"/>
  <c r="H133" i="3"/>
  <c r="E133" i="3"/>
  <c r="G132" i="3"/>
  <c r="F132" i="3"/>
  <c r="D132" i="3"/>
  <c r="C132" i="3"/>
  <c r="B132" i="3"/>
  <c r="E131" i="3"/>
  <c r="E130" i="3"/>
  <c r="H129" i="3"/>
  <c r="E129" i="3"/>
  <c r="H128" i="3"/>
  <c r="E128" i="3"/>
  <c r="H127" i="3"/>
  <c r="J127" i="3" s="1"/>
  <c r="E127" i="3"/>
  <c r="H126" i="3"/>
  <c r="I126" i="3" s="1"/>
  <c r="E126" i="3"/>
  <c r="G125" i="3"/>
  <c r="D125" i="3"/>
  <c r="C125" i="3"/>
  <c r="B125" i="3"/>
  <c r="E123" i="3"/>
  <c r="H122" i="3"/>
  <c r="E122" i="3"/>
  <c r="H120" i="3"/>
  <c r="G116" i="3"/>
  <c r="E120" i="3"/>
  <c r="E119" i="3"/>
  <c r="H118" i="3"/>
  <c r="E118" i="3"/>
  <c r="H117" i="3"/>
  <c r="I117" i="3" s="1"/>
  <c r="E117" i="3"/>
  <c r="D116" i="3"/>
  <c r="C116" i="3"/>
  <c r="B116" i="3"/>
  <c r="E115" i="3"/>
  <c r="H114" i="3"/>
  <c r="E114" i="3"/>
  <c r="G113" i="3"/>
  <c r="D113" i="3"/>
  <c r="C113" i="3"/>
  <c r="B113" i="3"/>
  <c r="E112" i="3"/>
  <c r="E111" i="3"/>
  <c r="H110" i="3"/>
  <c r="E110" i="3"/>
  <c r="G109" i="3"/>
  <c r="D109" i="3"/>
  <c r="C109" i="3"/>
  <c r="B109" i="3"/>
  <c r="H108" i="3"/>
  <c r="I108" i="3" s="1"/>
  <c r="E108" i="3"/>
  <c r="H107" i="3"/>
  <c r="I107" i="3" s="1"/>
  <c r="E107" i="3"/>
  <c r="G106" i="3"/>
  <c r="F106" i="3"/>
  <c r="D106" i="3"/>
  <c r="C106" i="3"/>
  <c r="B106" i="3"/>
  <c r="H105" i="3"/>
  <c r="E105" i="3"/>
  <c r="H104" i="3"/>
  <c r="E104" i="3"/>
  <c r="H103" i="3"/>
  <c r="J103" i="3" s="1"/>
  <c r="E103" i="3"/>
  <c r="H102" i="3"/>
  <c r="I102" i="3" s="1"/>
  <c r="E102" i="3"/>
  <c r="E101" i="3"/>
  <c r="G100" i="3"/>
  <c r="D100" i="3"/>
  <c r="C100" i="3"/>
  <c r="B100" i="3"/>
  <c r="E99" i="3"/>
  <c r="E98" i="3"/>
  <c r="H97" i="3"/>
  <c r="J97" i="3" s="1"/>
  <c r="E97" i="3"/>
  <c r="E96" i="3"/>
  <c r="H95" i="3"/>
  <c r="J95" i="3" s="1"/>
  <c r="E95" i="3"/>
  <c r="D181" i="3"/>
  <c r="E87" i="3"/>
  <c r="G85" i="3"/>
  <c r="E86" i="3"/>
  <c r="D85" i="3"/>
  <c r="E84" i="3"/>
  <c r="I83" i="3"/>
  <c r="E83" i="3"/>
  <c r="J82" i="3"/>
  <c r="I82" i="3"/>
  <c r="E82" i="3"/>
  <c r="I81" i="3"/>
  <c r="E81" i="3"/>
  <c r="I80" i="3"/>
  <c r="E80" i="3"/>
  <c r="I79" i="3"/>
  <c r="E79" i="3"/>
  <c r="G78" i="3"/>
  <c r="D78" i="3"/>
  <c r="C78" i="3"/>
  <c r="B78" i="3"/>
  <c r="E77" i="3"/>
  <c r="E76" i="3"/>
  <c r="E75" i="3"/>
  <c r="D74" i="3"/>
  <c r="C74" i="3"/>
  <c r="B74" i="3"/>
  <c r="E73" i="3"/>
  <c r="D73" i="3" s="1"/>
  <c r="D57" i="3"/>
  <c r="C57" i="3"/>
  <c r="D56" i="3"/>
  <c r="C56" i="3"/>
  <c r="D55" i="3"/>
  <c r="B55" i="3"/>
  <c r="C52" i="3"/>
  <c r="D52" i="3" s="1"/>
  <c r="B52" i="3"/>
  <c r="D50" i="3"/>
  <c r="B50" i="3"/>
  <c r="D49" i="3"/>
  <c r="B49" i="3"/>
  <c r="D48" i="3"/>
  <c r="B48" i="3"/>
  <c r="D46" i="3"/>
  <c r="C46" i="3"/>
  <c r="D45" i="3"/>
  <c r="C45" i="3"/>
  <c r="D44" i="3"/>
  <c r="C44" i="3"/>
  <c r="C94" i="3" l="1"/>
  <c r="J138" i="3"/>
  <c r="E153" i="3"/>
  <c r="D88" i="3"/>
  <c r="C88" i="3"/>
  <c r="J192" i="3"/>
  <c r="I217" i="3"/>
  <c r="I202" i="3"/>
  <c r="B94" i="3"/>
  <c r="C124" i="3"/>
  <c r="E165" i="3"/>
  <c r="I160" i="3"/>
  <c r="D228" i="3"/>
  <c r="I166" i="3"/>
  <c r="D193" i="3"/>
  <c r="J208" i="3"/>
  <c r="I210" i="3"/>
  <c r="E109" i="3"/>
  <c r="J145" i="3"/>
  <c r="E159" i="3"/>
  <c r="J191" i="3"/>
  <c r="J205" i="3"/>
  <c r="B88" i="3"/>
  <c r="B89" i="3" s="1"/>
  <c r="E113" i="3"/>
  <c r="I136" i="3"/>
  <c r="E146" i="3"/>
  <c r="I167" i="3"/>
  <c r="I165" i="3" s="1"/>
  <c r="I122" i="3"/>
  <c r="J203" i="3"/>
  <c r="B124" i="3"/>
  <c r="B121" i="3" s="1"/>
  <c r="B177" i="3" s="1"/>
  <c r="E125" i="3"/>
  <c r="D124" i="3"/>
  <c r="D121" i="3" s="1"/>
  <c r="H132" i="3"/>
  <c r="J132" i="3" s="1"/>
  <c r="C121" i="3"/>
  <c r="E150" i="3"/>
  <c r="H165" i="3"/>
  <c r="J165" i="3" s="1"/>
  <c r="E173" i="3"/>
  <c r="I204" i="3"/>
  <c r="I237" i="3"/>
  <c r="D207" i="3"/>
  <c r="E198" i="3"/>
  <c r="E233" i="3" s="1"/>
  <c r="F226" i="3"/>
  <c r="J164" i="3"/>
  <c r="D89" i="3"/>
  <c r="E74" i="3"/>
  <c r="E88" i="3" s="1"/>
  <c r="E100" i="3"/>
  <c r="E116" i="3"/>
  <c r="I135" i="3"/>
  <c r="J139" i="3"/>
  <c r="E162" i="3"/>
  <c r="E171" i="3"/>
  <c r="I201" i="3"/>
  <c r="H78" i="3"/>
  <c r="J78" i="3" s="1"/>
  <c r="I232" i="3"/>
  <c r="D199" i="3"/>
  <c r="J214" i="3"/>
  <c r="J189" i="3"/>
  <c r="E78" i="3"/>
  <c r="D94" i="3"/>
  <c r="D177" i="3" s="1"/>
  <c r="E106" i="3"/>
  <c r="E181" i="3"/>
  <c r="E85" i="3"/>
  <c r="G124" i="3"/>
  <c r="E132" i="3"/>
  <c r="E124" i="3" s="1"/>
  <c r="I137" i="3"/>
  <c r="H159" i="3"/>
  <c r="J159" i="3" s="1"/>
  <c r="C198" i="3"/>
  <c r="C233" i="3" s="1"/>
  <c r="C234" i="3" s="1"/>
  <c r="I205" i="3"/>
  <c r="B198" i="3"/>
  <c r="B233" i="3" s="1"/>
  <c r="I213" i="3"/>
  <c r="I214" i="3"/>
  <c r="I227" i="3"/>
  <c r="I226" i="3" s="1"/>
  <c r="J230" i="3"/>
  <c r="F116" i="3"/>
  <c r="F162" i="3"/>
  <c r="H153" i="3"/>
  <c r="J153" i="3" s="1"/>
  <c r="F153" i="3"/>
  <c r="H174" i="3"/>
  <c r="I174" i="3" s="1"/>
  <c r="I173" i="3" s="1"/>
  <c r="F125" i="3"/>
  <c r="F124" i="3" s="1"/>
  <c r="K1765" i="4"/>
  <c r="J107" i="3"/>
  <c r="G94" i="3"/>
  <c r="F146" i="3"/>
  <c r="I149" i="3"/>
  <c r="H176" i="3"/>
  <c r="J176" i="3" s="1"/>
  <c r="I106" i="3"/>
  <c r="J108" i="3"/>
  <c r="J143" i="3"/>
  <c r="J155" i="3"/>
  <c r="H106" i="3"/>
  <c r="J106" i="3" s="1"/>
  <c r="F73" i="3"/>
  <c r="H73" i="3" s="1"/>
  <c r="J98" i="3"/>
  <c r="J96" i="3"/>
  <c r="I172" i="3"/>
  <c r="I95" i="3"/>
  <c r="I103" i="3"/>
  <c r="J202" i="3"/>
  <c r="I191" i="3"/>
  <c r="Q1765" i="4"/>
  <c r="F207" i="3"/>
  <c r="I208" i="3"/>
  <c r="H216" i="3"/>
  <c r="I216" i="3" s="1"/>
  <c r="J232" i="3"/>
  <c r="G193" i="3"/>
  <c r="G84" i="3" s="1"/>
  <c r="G198" i="3"/>
  <c r="G233" i="3" s="1"/>
  <c r="G123" i="3" s="1"/>
  <c r="I190" i="3"/>
  <c r="I158" i="3"/>
  <c r="I157" i="3"/>
  <c r="J156" i="3"/>
  <c r="I151" i="3"/>
  <c r="H150" i="3"/>
  <c r="J150" i="3" s="1"/>
  <c r="I148" i="3"/>
  <c r="I146" i="3" s="1"/>
  <c r="J147" i="3"/>
  <c r="J144" i="3"/>
  <c r="J130" i="3"/>
  <c r="J126" i="3"/>
  <c r="J122" i="3"/>
  <c r="J119" i="3"/>
  <c r="J112" i="3"/>
  <c r="J102" i="3"/>
  <c r="I99" i="3"/>
  <c r="I75" i="3"/>
  <c r="H76" i="3"/>
  <c r="I76" i="3" s="1"/>
  <c r="H77" i="3"/>
  <c r="I77" i="3" s="1"/>
  <c r="C89" i="3"/>
  <c r="I97" i="3"/>
  <c r="J104" i="3"/>
  <c r="I104" i="3"/>
  <c r="J110" i="3"/>
  <c r="I110" i="3"/>
  <c r="H116" i="3"/>
  <c r="J116" i="3" s="1"/>
  <c r="J117" i="3"/>
  <c r="J118" i="3"/>
  <c r="I118" i="3"/>
  <c r="J120" i="3"/>
  <c r="I120" i="3"/>
  <c r="H115" i="3"/>
  <c r="H113" i="3" s="1"/>
  <c r="J113" i="3" s="1"/>
  <c r="F113" i="3"/>
  <c r="J128" i="3"/>
  <c r="I128" i="3"/>
  <c r="E140" i="3"/>
  <c r="I142" i="3"/>
  <c r="I140" i="3" s="1"/>
  <c r="H140" i="3"/>
  <c r="J140" i="3" s="1"/>
  <c r="J142" i="3"/>
  <c r="I168" i="3"/>
  <c r="J168" i="3"/>
  <c r="J114" i="3"/>
  <c r="I114" i="3"/>
  <c r="J129" i="3"/>
  <c r="I129" i="3"/>
  <c r="I154" i="3"/>
  <c r="I153" i="3" s="1"/>
  <c r="J154" i="3"/>
  <c r="I73" i="3"/>
  <c r="G74" i="3"/>
  <c r="F100" i="3"/>
  <c r="H101" i="3"/>
  <c r="J105" i="3"/>
  <c r="I105" i="3"/>
  <c r="H111" i="3"/>
  <c r="F109" i="3"/>
  <c r="I127" i="3"/>
  <c r="I131" i="3"/>
  <c r="J133" i="3"/>
  <c r="I133" i="3"/>
  <c r="J152" i="3"/>
  <c r="I152" i="3"/>
  <c r="I163" i="3"/>
  <c r="I162" i="3" s="1"/>
  <c r="J163" i="3"/>
  <c r="H162" i="3"/>
  <c r="J162" i="3" s="1"/>
  <c r="J231" i="3"/>
  <c r="I231" i="3"/>
  <c r="C177" i="3"/>
  <c r="C179" i="3" s="1"/>
  <c r="C180" i="3" s="1"/>
  <c r="H125" i="3"/>
  <c r="H146" i="3"/>
  <c r="J146" i="3" s="1"/>
  <c r="B234" i="3"/>
  <c r="B236" i="3" s="1"/>
  <c r="F199" i="3"/>
  <c r="I203" i="3"/>
  <c r="J204" i="3"/>
  <c r="J209" i="3"/>
  <c r="I209" i="3"/>
  <c r="H222" i="3"/>
  <c r="J222" i="3" s="1"/>
  <c r="J223" i="3"/>
  <c r="I223" i="3"/>
  <c r="I222" i="3" s="1"/>
  <c r="F228" i="3"/>
  <c r="H193" i="3"/>
  <c r="I189" i="3"/>
  <c r="H218" i="3"/>
  <c r="J218" i="3" s="1"/>
  <c r="J219" i="3"/>
  <c r="I219" i="3"/>
  <c r="I218" i="3" s="1"/>
  <c r="H226" i="3"/>
  <c r="J226" i="3" s="1"/>
  <c r="J227" i="3"/>
  <c r="F150" i="3"/>
  <c r="I200" i="3"/>
  <c r="H199" i="3"/>
  <c r="J211" i="3"/>
  <c r="I211" i="3"/>
  <c r="J215" i="3"/>
  <c r="I215" i="3"/>
  <c r="J212" i="3"/>
  <c r="I212" i="3"/>
  <c r="F74" i="3"/>
  <c r="I161" i="3"/>
  <c r="I159" i="3" s="1"/>
  <c r="J170" i="3"/>
  <c r="I192" i="3"/>
  <c r="E234" i="3"/>
  <c r="E236" i="3" s="1"/>
  <c r="J200" i="3"/>
  <c r="I206" i="3"/>
  <c r="J213" i="3"/>
  <c r="I230" i="3"/>
  <c r="H221" i="3"/>
  <c r="H225" i="3"/>
  <c r="D198" i="3" l="1"/>
  <c r="D233" i="3" s="1"/>
  <c r="H124" i="3"/>
  <c r="J125" i="3"/>
  <c r="J73" i="3"/>
  <c r="D234" i="3"/>
  <c r="D236" i="3" s="1"/>
  <c r="B179" i="3"/>
  <c r="B180" i="3" s="1"/>
  <c r="B178" i="3"/>
  <c r="B182" i="3"/>
  <c r="E121" i="3"/>
  <c r="I132" i="3"/>
  <c r="E89" i="3"/>
  <c r="I78" i="3"/>
  <c r="D179" i="3"/>
  <c r="D180" i="3" s="1"/>
  <c r="D182" i="3"/>
  <c r="I182" i="3" s="1"/>
  <c r="C182" i="3"/>
  <c r="G121" i="3"/>
  <c r="G177" i="3" s="1"/>
  <c r="G179" i="3" s="1"/>
  <c r="E94" i="3"/>
  <c r="H173" i="3"/>
  <c r="J173" i="3" s="1"/>
  <c r="J174" i="3"/>
  <c r="F88" i="3"/>
  <c r="F89" i="3" s="1"/>
  <c r="F171" i="3"/>
  <c r="H171" i="3"/>
  <c r="J171" i="3" s="1"/>
  <c r="I176" i="3"/>
  <c r="I171" i="3" s="1"/>
  <c r="G88" i="3"/>
  <c r="I116" i="3"/>
  <c r="G235" i="3"/>
  <c r="F235" i="3" s="1"/>
  <c r="I207" i="3"/>
  <c r="I150" i="3"/>
  <c r="J216" i="3"/>
  <c r="H207" i="3"/>
  <c r="J207" i="3" s="1"/>
  <c r="F198" i="3"/>
  <c r="F233" i="3" s="1"/>
  <c r="I193" i="3"/>
  <c r="I125" i="3"/>
  <c r="J77" i="3"/>
  <c r="J193" i="3"/>
  <c r="J111" i="3"/>
  <c r="I111" i="3"/>
  <c r="I109" i="3" s="1"/>
  <c r="F94" i="3"/>
  <c r="H109" i="3"/>
  <c r="J109" i="3" s="1"/>
  <c r="D178" i="3"/>
  <c r="J199" i="3"/>
  <c r="I225" i="3"/>
  <c r="I224" i="3" s="1"/>
  <c r="H224" i="3"/>
  <c r="J224" i="3" s="1"/>
  <c r="J225" i="3"/>
  <c r="G234" i="3"/>
  <c r="I199" i="3"/>
  <c r="J229" i="3"/>
  <c r="I229" i="3"/>
  <c r="I228" i="3" s="1"/>
  <c r="H228" i="3"/>
  <c r="J228" i="3" s="1"/>
  <c r="G181" i="3"/>
  <c r="J101" i="3"/>
  <c r="I101" i="3"/>
  <c r="I100" i="3" s="1"/>
  <c r="H100" i="3"/>
  <c r="J100" i="3" s="1"/>
  <c r="I221" i="3"/>
  <c r="I220" i="3" s="1"/>
  <c r="H220" i="3"/>
  <c r="J220" i="3" s="1"/>
  <c r="J221" i="3"/>
  <c r="H74" i="3"/>
  <c r="H88" i="3" s="1"/>
  <c r="J115" i="3"/>
  <c r="I115" i="3"/>
  <c r="I113" i="3" s="1"/>
  <c r="C178" i="3"/>
  <c r="H121" i="3" l="1"/>
  <c r="J121" i="3" s="1"/>
  <c r="J124" i="3"/>
  <c r="H85" i="3"/>
  <c r="I124" i="3"/>
  <c r="I121" i="3" s="1"/>
  <c r="E177" i="3"/>
  <c r="E179" i="3" s="1"/>
  <c r="E180" i="3" s="1"/>
  <c r="G178" i="3"/>
  <c r="G180" i="3"/>
  <c r="E178" i="3"/>
  <c r="E182" i="3"/>
  <c r="J88" i="3"/>
  <c r="G182" i="3"/>
  <c r="G89" i="3"/>
  <c r="I198" i="3"/>
  <c r="I233" i="3" s="1"/>
  <c r="I234" i="3" s="1"/>
  <c r="I236" i="3" s="1"/>
  <c r="G236" i="3"/>
  <c r="H198" i="3"/>
  <c r="J198" i="3" s="1"/>
  <c r="I94" i="3"/>
  <c r="J74" i="3"/>
  <c r="I74" i="3"/>
  <c r="J75" i="3"/>
  <c r="F123" i="3"/>
  <c r="F234" i="3"/>
  <c r="F236" i="3" s="1"/>
  <c r="H94" i="3"/>
  <c r="J94" i="3" s="1"/>
  <c r="J85" i="3" l="1"/>
  <c r="H89" i="3"/>
  <c r="J89" i="3" s="1"/>
  <c r="H233" i="3"/>
  <c r="J233" i="3" s="1"/>
  <c r="F121" i="3"/>
  <c r="F177" i="3" s="1"/>
  <c r="H123" i="3"/>
  <c r="F181" i="3"/>
  <c r="I88" i="3"/>
  <c r="H234" i="3" l="1"/>
  <c r="H236" i="3" s="1"/>
  <c r="I123" i="3"/>
  <c r="H177" i="3"/>
  <c r="H178" i="3" s="1"/>
  <c r="I178" i="3" s="1"/>
  <c r="H181" i="3"/>
  <c r="F179" i="3"/>
  <c r="F180" i="3" s="1"/>
  <c r="F182" i="3"/>
  <c r="F178" i="3"/>
  <c r="J181" i="3" l="1"/>
  <c r="I181" i="3"/>
  <c r="H179" i="3"/>
  <c r="J177" i="3"/>
  <c r="J178" i="3"/>
  <c r="J182" i="3"/>
  <c r="I177" i="3"/>
  <c r="H180" i="3" l="1"/>
  <c r="I180" i="3" s="1"/>
  <c r="I179" i="3"/>
  <c r="J179" i="3"/>
  <c r="I85" i="3"/>
  <c r="I89" i="3" s="1"/>
  <c r="J180" i="3" l="1"/>
</calcChain>
</file>

<file path=xl/sharedStrings.xml><?xml version="1.0" encoding="utf-8"?>
<sst xmlns="http://schemas.openxmlformats.org/spreadsheetml/2006/main" count="33064" uniqueCount="3229">
  <si>
    <t>Datum</t>
  </si>
  <si>
    <t>Zdroj</t>
  </si>
  <si>
    <t>Číslo</t>
  </si>
  <si>
    <t>Firma</t>
  </si>
  <si>
    <t>Jméno</t>
  </si>
  <si>
    <t>Text</t>
  </si>
  <si>
    <t>MD</t>
  </si>
  <si>
    <t>DAL</t>
  </si>
  <si>
    <t>Cizí měna</t>
  </si>
  <si>
    <t>CM částka</t>
  </si>
  <si>
    <t>Částka</t>
  </si>
  <si>
    <t>Středisko</t>
  </si>
  <si>
    <t>Činnost</t>
  </si>
  <si>
    <t>Zakázka</t>
  </si>
  <si>
    <t>Poznámka</t>
  </si>
  <si>
    <t>Editoval</t>
  </si>
  <si>
    <t>Uloženo</t>
  </si>
  <si>
    <t>Počáteční stavy účtů</t>
  </si>
  <si>
    <t>ZAV</t>
  </si>
  <si>
    <t>Počáteční stav účtu</t>
  </si>
  <si>
    <t>132000</t>
  </si>
  <si>
    <t>961000</t>
  </si>
  <si>
    <t>hK</t>
  </si>
  <si>
    <t>221001</t>
  </si>
  <si>
    <t>Banka</t>
  </si>
  <si>
    <t>ČSOB1060001</t>
  </si>
  <si>
    <t>Moravskoslezský kraj</t>
  </si>
  <si>
    <t>prof. Ing. Ivo Vondrák, CSc.</t>
  </si>
  <si>
    <t>Úhrada OP č. 18OP002</t>
  </si>
  <si>
    <t>346100</t>
  </si>
  <si>
    <t>Správa D.</t>
  </si>
  <si>
    <t>hlavní</t>
  </si>
  <si>
    <t>1.2.2</t>
  </si>
  <si>
    <t>ČSOB1070014</t>
  </si>
  <si>
    <t>Nezpoplatněný převod</t>
  </si>
  <si>
    <t>395000</t>
  </si>
  <si>
    <t>ČSOB1070015</t>
  </si>
  <si>
    <t>ČSOB1110001</t>
  </si>
  <si>
    <t>Rotary Int. Distrikt</t>
  </si>
  <si>
    <t>261000</t>
  </si>
  <si>
    <t>ČSOB1120001</t>
  </si>
  <si>
    <t>Zúčtování kladných ú</t>
  </si>
  <si>
    <t>644100</t>
  </si>
  <si>
    <t>2.1.10.4</t>
  </si>
  <si>
    <t>ČSOB1140001</t>
  </si>
  <si>
    <t>Rotary klub Ostrava, zapsaný spolek</t>
  </si>
  <si>
    <t>29811</t>
  </si>
  <si>
    <t>Úhrada FV č. 20FV021</t>
  </si>
  <si>
    <t>311001</t>
  </si>
  <si>
    <t>ČSOB1140002</t>
  </si>
  <si>
    <t>Rotary club Opava</t>
  </si>
  <si>
    <t>82520</t>
  </si>
  <si>
    <t>Úhrada FV č. 20FV020</t>
  </si>
  <si>
    <t>ČSOB1140003</t>
  </si>
  <si>
    <t>ROTARY KLUB UHERSKÝ</t>
  </si>
  <si>
    <t>účast na PETS 2018/2019</t>
  </si>
  <si>
    <t>385000</t>
  </si>
  <si>
    <t>1.2.3</t>
  </si>
  <si>
    <t>ČSOB1140004</t>
  </si>
  <si>
    <t>Úhrada FV č. 18FV094</t>
  </si>
  <si>
    <t>ČSOB1150001</t>
  </si>
  <si>
    <t>ROTARY CLUB CHEB/EGER, z.s.</t>
  </si>
  <si>
    <t>28232</t>
  </si>
  <si>
    <t>Úhrada FV č. 20FV006</t>
  </si>
  <si>
    <t>ČSOB1150002</t>
  </si>
  <si>
    <t>Rotary Klub Karlovy Vary</t>
  </si>
  <si>
    <t>28572</t>
  </si>
  <si>
    <t>Úhrada FV č. 20FV013</t>
  </si>
  <si>
    <t>ČSOB1150003</t>
  </si>
  <si>
    <t>Rotary club Plzeň, z.s.</t>
  </si>
  <si>
    <t>28081</t>
  </si>
  <si>
    <t>Úhrada FV č. 20FV026</t>
  </si>
  <si>
    <t>příspěvek na PETS 2018/2019</t>
  </si>
  <si>
    <t>ČSOB1150004</t>
  </si>
  <si>
    <t>Rotary klub Frýdek-Místek, z.s.</t>
  </si>
  <si>
    <t>61712</t>
  </si>
  <si>
    <t>Úhrada FV č. 20FV007</t>
  </si>
  <si>
    <t>ČSOB1150005</t>
  </si>
  <si>
    <t>Rotary klub Praga Ekumena, z.s.</t>
  </si>
  <si>
    <t>74644</t>
  </si>
  <si>
    <t>Úhrada FV č. 20FV030</t>
  </si>
  <si>
    <t>ČSOB1150006</t>
  </si>
  <si>
    <t>Rotary Club Jindřichův Hradec</t>
  </si>
  <si>
    <t>30983</t>
  </si>
  <si>
    <t>Úhrada FV č. 20FV012</t>
  </si>
  <si>
    <t>ČSOB1150007</t>
  </si>
  <si>
    <t>Rotary klub Třebíč, z.s.</t>
  </si>
  <si>
    <t>30844</t>
  </si>
  <si>
    <t>Úhrada FV č. 20FV041</t>
  </si>
  <si>
    <t>ČSOB1150008</t>
  </si>
  <si>
    <t>Rotary klub České Budějovice z.s.</t>
  </si>
  <si>
    <t>27391</t>
  </si>
  <si>
    <t>Úhrada FV č. 20FV004</t>
  </si>
  <si>
    <t>ČSOB1160001</t>
  </si>
  <si>
    <t>ROTARY CLUB Český Krumlov</t>
  </si>
  <si>
    <t>30543</t>
  </si>
  <si>
    <t>Úhrada FV č. 20FV005</t>
  </si>
  <si>
    <t>ČSOB1160002</t>
  </si>
  <si>
    <t>ROTARY CLUB TÁBOR, z.s.</t>
  </si>
  <si>
    <t>28316</t>
  </si>
  <si>
    <t>Úhrada FV č. 20FV039</t>
  </si>
  <si>
    <t>ČSOB1160003</t>
  </si>
  <si>
    <t>Rotary klub Valtice - Břeclav</t>
  </si>
  <si>
    <t>69155</t>
  </si>
  <si>
    <t>Úhrada FV č. 20FV044</t>
  </si>
  <si>
    <t>ČSOB1160004</t>
  </si>
  <si>
    <t>ROTARY CLUB PARDUBICE z.s.</t>
  </si>
  <si>
    <t>30935</t>
  </si>
  <si>
    <t>Úhrada FV č. 20FV024</t>
  </si>
  <si>
    <t>ČSOB1160005</t>
  </si>
  <si>
    <t>Rotary klub Kroměříž, zapsaný spolek</t>
  </si>
  <si>
    <t>50784</t>
  </si>
  <si>
    <t>Úhrada FV č. 20FV015</t>
  </si>
  <si>
    <t>ČSOB1170001</t>
  </si>
  <si>
    <t>Rotary klub Praha City</t>
  </si>
  <si>
    <t>50927</t>
  </si>
  <si>
    <t>Úhrada FV č. 20FV035</t>
  </si>
  <si>
    <t>ČSOB1190001</t>
  </si>
  <si>
    <t>Rotary Club Prague Platinum, občanské sdružení</t>
  </si>
  <si>
    <t>53656</t>
  </si>
  <si>
    <t>Úhrada FV č. 20FV033</t>
  </si>
  <si>
    <t>ČSOB1190002</t>
  </si>
  <si>
    <t>Rotary Club Olomouc</t>
  </si>
  <si>
    <t>31641</t>
  </si>
  <si>
    <t>Úhrada FV č. 20FV018</t>
  </si>
  <si>
    <t>ČSOB1190003</t>
  </si>
  <si>
    <t>Rotary klub Znojmo, z.s.</t>
  </si>
  <si>
    <t>27951</t>
  </si>
  <si>
    <t>Úhrada FV č. 20FV046</t>
  </si>
  <si>
    <t>ČSOB1190004</t>
  </si>
  <si>
    <t>Rotary club Most</t>
  </si>
  <si>
    <t>31640</t>
  </si>
  <si>
    <t>Úhrada FV č. 20FV017</t>
  </si>
  <si>
    <t>ČSOB1200001</t>
  </si>
  <si>
    <t>Rotary klub Praha z.</t>
  </si>
  <si>
    <t>Účast na PETS 2018 (úhrady 2019/2020)</t>
  </si>
  <si>
    <t>ČSOB1200002</t>
  </si>
  <si>
    <t>ROTARY CLUB Přerov, z.s.</t>
  </si>
  <si>
    <t>30690</t>
  </si>
  <si>
    <t>Úhrada FV č. 20FV037</t>
  </si>
  <si>
    <t>ČSOB1200003</t>
  </si>
  <si>
    <t>Rotary klub Prostějov</t>
  </si>
  <si>
    <t>30936</t>
  </si>
  <si>
    <t>Úhrada FV č. 20FV038</t>
  </si>
  <si>
    <t>ČSOB1210001</t>
  </si>
  <si>
    <t>Rotary Club Klatovy, z.s.</t>
  </si>
  <si>
    <t>31639</t>
  </si>
  <si>
    <t>Úhrada FV č. 20FV014</t>
  </si>
  <si>
    <t>ČSOB1230001</t>
  </si>
  <si>
    <t>ROTARY CLUB PÍSEK, z.s.</t>
  </si>
  <si>
    <t>28111</t>
  </si>
  <si>
    <t>Úhrada FV č. 20FV025</t>
  </si>
  <si>
    <t>ČSOB1230002</t>
  </si>
  <si>
    <t>Rotary klub Hluboká nad Vltavou - Golf, z.s.</t>
  </si>
  <si>
    <t>70521</t>
  </si>
  <si>
    <t>Úhrada FV č. 20FV008</t>
  </si>
  <si>
    <t>ČSOB1240001</t>
  </si>
  <si>
    <t>Rotary club Brno</t>
  </si>
  <si>
    <t>27592</t>
  </si>
  <si>
    <t>Úhrada FV č. 20FV002</t>
  </si>
  <si>
    <t>ČSOB1240002</t>
  </si>
  <si>
    <t>Rotary klub  Hradec Králové, z.s.</t>
  </si>
  <si>
    <t>28089</t>
  </si>
  <si>
    <t>Úhrada FV č. 20FV009</t>
  </si>
  <si>
    <t>ČSOB1250001</t>
  </si>
  <si>
    <t>Rotary klub Praha z.s.</t>
  </si>
  <si>
    <t>27342</t>
  </si>
  <si>
    <t>Úhrada FV č. 20FV034</t>
  </si>
  <si>
    <t>ČSOB1250002</t>
  </si>
  <si>
    <t>Rotary klub Beroun, z. s.</t>
  </si>
  <si>
    <t>85192</t>
  </si>
  <si>
    <t>Úhrada FV č. 20FV001</t>
  </si>
  <si>
    <t>ČSOB1260001</t>
  </si>
  <si>
    <t>Rotary Club Liberec - Jablonec, z. s.</t>
  </si>
  <si>
    <t>30005</t>
  </si>
  <si>
    <t>Úhrada FV č. 20FV016</t>
  </si>
  <si>
    <t>ČSOB1260002</t>
  </si>
  <si>
    <t>Rotary klub Uherský Brod, z.s.</t>
  </si>
  <si>
    <t>71235</t>
  </si>
  <si>
    <t>Úhrada FV č. 20FV043</t>
  </si>
  <si>
    <t>ČSOB1260003</t>
  </si>
  <si>
    <t>Rotary Klub Telč, z. s.</t>
  </si>
  <si>
    <t>72558</t>
  </si>
  <si>
    <t>Úhrada FV č. 20FV040</t>
  </si>
  <si>
    <t>ČSOB1270001</t>
  </si>
  <si>
    <t>Rotary Club Olomouc-City, o.s.</t>
  </si>
  <si>
    <t>77108</t>
  </si>
  <si>
    <t>Úhrada FV č. 20FV019</t>
  </si>
  <si>
    <t>ČSOB1270002</t>
  </si>
  <si>
    <t>Rotary klub Praha - Staré Město</t>
  </si>
  <si>
    <t>29270</t>
  </si>
  <si>
    <t>Úhrada FV č. 20FV036</t>
  </si>
  <si>
    <t>ČSOB1270003</t>
  </si>
  <si>
    <t>Rotary club Jihlava, z.s.</t>
  </si>
  <si>
    <t>29771</t>
  </si>
  <si>
    <t>Úhrada FV č. 20FV011</t>
  </si>
  <si>
    <t>ČSOB1270004</t>
  </si>
  <si>
    <t>Rotary klub Zlín, z.s.</t>
  </si>
  <si>
    <t>29824</t>
  </si>
  <si>
    <t>Úhrada FV č. 20FV045</t>
  </si>
  <si>
    <t>ČSOB1270005</t>
  </si>
  <si>
    <t>Rotary klub Jičín</t>
  </si>
  <si>
    <t>30036</t>
  </si>
  <si>
    <t>Úhrada FV č. 20FV010</t>
  </si>
  <si>
    <t>ČSOB1280001</t>
  </si>
  <si>
    <t>ČSOB1290001</t>
  </si>
  <si>
    <t>ROTARY CLUB OSTRAVA CITY, z.s.</t>
  </si>
  <si>
    <t>86414</t>
  </si>
  <si>
    <t>Úhrada FV č. 20FV022</t>
  </si>
  <si>
    <t>ČSOB1290002</t>
  </si>
  <si>
    <t>Rotary Club Ostrava International o.s.</t>
  </si>
  <si>
    <t>57919</t>
  </si>
  <si>
    <t>Úhrada FV č. 20FV023</t>
  </si>
  <si>
    <t>ČSOB1300001</t>
  </si>
  <si>
    <t>Rotary klub Brno City, z.s.</t>
  </si>
  <si>
    <t>53814</t>
  </si>
  <si>
    <t>Úhrada FV č. 20FV003</t>
  </si>
  <si>
    <t>ČSOB1320001</t>
  </si>
  <si>
    <t>Rotary klub Prag-Bohemia, z.s.</t>
  </si>
  <si>
    <t>65154</t>
  </si>
  <si>
    <t>Úhrada FV č. 18FV031</t>
  </si>
  <si>
    <t>ČSOB1320002</t>
  </si>
  <si>
    <t>Úhrada FV č. 20FV031</t>
  </si>
  <si>
    <t>ČSOB1320003</t>
  </si>
  <si>
    <t>ROTARY CLUB Trutnov z.s.</t>
  </si>
  <si>
    <t>51943</t>
  </si>
  <si>
    <t>Úhrada FV č. 20FV042</t>
  </si>
  <si>
    <t>ČSOB1330001</t>
  </si>
  <si>
    <t>Rotary klub Praha - Staré Město - Bahamy</t>
  </si>
  <si>
    <t>682150</t>
  </si>
  <si>
    <t>1.3.2</t>
  </si>
  <si>
    <t>ČSOB1350001</t>
  </si>
  <si>
    <t>Rotary klub Frýdek-MÍSTEK</t>
  </si>
  <si>
    <t>Rotary klub Frýdek-M</t>
  </si>
  <si>
    <t>ČSOB1370001</t>
  </si>
  <si>
    <t>ČSOB1380001</t>
  </si>
  <si>
    <t>ROTARY CLUB TREBIC</t>
  </si>
  <si>
    <t>604200</t>
  </si>
  <si>
    <t>ČSOB1390001</t>
  </si>
  <si>
    <t>ROTARY CLUB OLOMOUC</t>
  </si>
  <si>
    <t>ČSOB1390002</t>
  </si>
  <si>
    <t>ROTARY KLUB VALTICE</t>
  </si>
  <si>
    <t>ČSOB1390003</t>
  </si>
  <si>
    <t>ROTARY KLUB KROMĚŘÍŽ</t>
  </si>
  <si>
    <t>ČSOB1410001</t>
  </si>
  <si>
    <t>ROTARY CLUB PÍSEK, z</t>
  </si>
  <si>
    <t>ČSOB1420001</t>
  </si>
  <si>
    <t>Rotary Club Liberec</t>
  </si>
  <si>
    <t>ČSOB1440001</t>
  </si>
  <si>
    <t>ROTARY KLUB CESKE BU</t>
  </si>
  <si>
    <t>ČSOB1450001</t>
  </si>
  <si>
    <t>ROTARY CLUB OSTRAVA</t>
  </si>
  <si>
    <t>fundraisingový fond DK2019</t>
  </si>
  <si>
    <t>ČSOB1460001</t>
  </si>
  <si>
    <t>Rotary Club Ostrava International</t>
  </si>
  <si>
    <t>RC Ostrava International 4 kusy</t>
  </si>
  <si>
    <t>ČSOB1460002</t>
  </si>
  <si>
    <t>Rotary klub Praga Ek</t>
  </si>
  <si>
    <t>ČSOB1490001</t>
  </si>
  <si>
    <t>ROTARY CLUB TRUTNOV</t>
  </si>
  <si>
    <t>ČSOB1490002</t>
  </si>
  <si>
    <t>ČSOB1500001</t>
  </si>
  <si>
    <t>ROTARY KLUB ZLÍN</t>
  </si>
  <si>
    <t>ČSOB1510001</t>
  </si>
  <si>
    <t>ČSOB1510003</t>
  </si>
  <si>
    <t>Rotary klub Prag-Boh</t>
  </si>
  <si>
    <t>ČSOB1510004</t>
  </si>
  <si>
    <t>Rotary club Poděbrad</t>
  </si>
  <si>
    <t>ČSOB1510005</t>
  </si>
  <si>
    <t>ROTARY CLUB JIHLAVA</t>
  </si>
  <si>
    <t>ČSOB1530001</t>
  </si>
  <si>
    <t>ROTARY CLUB TABOR</t>
  </si>
  <si>
    <t>ČSOB1530002</t>
  </si>
  <si>
    <t>ROTARY CLUB BRNO</t>
  </si>
  <si>
    <t>ČSOB1570001</t>
  </si>
  <si>
    <t>ČSOB1600008</t>
  </si>
  <si>
    <t>"Rotary Club Prague International"</t>
  </si>
  <si>
    <t>50895</t>
  </si>
  <si>
    <t>Úhrada FV č. 20FV032</t>
  </si>
  <si>
    <t>ČSOB1630001</t>
  </si>
  <si>
    <t>ČSOB0010001</t>
  </si>
  <si>
    <t>ČSOB0030001</t>
  </si>
  <si>
    <t>PETS 2019</t>
  </si>
  <si>
    <t>602100</t>
  </si>
  <si>
    <t>ČSOB0070001</t>
  </si>
  <si>
    <t>ČSOB0090001</t>
  </si>
  <si>
    <t>Úhrada FV č. 20FV098</t>
  </si>
  <si>
    <t>ČSOB0090002</t>
  </si>
  <si>
    <t>Úhrada FV č. 20FV107</t>
  </si>
  <si>
    <t>ČSOB0100001</t>
  </si>
  <si>
    <t>Úhrada FV č. 20FV075</t>
  </si>
  <si>
    <t>ČSOB0100002</t>
  </si>
  <si>
    <t>Úhrada FV č. 20FV081</t>
  </si>
  <si>
    <t>ČSOB0100003</t>
  </si>
  <si>
    <t>Úhrada FV č. 20FV096</t>
  </si>
  <si>
    <t>úhrada za PETS 2019</t>
  </si>
  <si>
    <t>ČSOB0100004</t>
  </si>
  <si>
    <t>Úhrada FV č. 20FV099</t>
  </si>
  <si>
    <t>ČSOB0100005</t>
  </si>
  <si>
    <t>Úhrada FV č. 20FV094</t>
  </si>
  <si>
    <t>ČSOB0100006</t>
  </si>
  <si>
    <t>Úhrada FV č. 20FV117</t>
  </si>
  <si>
    <t>ČSOB0100007</t>
  </si>
  <si>
    <t>Úhrada FV č. 20FV113</t>
  </si>
  <si>
    <t>ČSOB0100008</t>
  </si>
  <si>
    <t>Úhrada FV č. 20FV108</t>
  </si>
  <si>
    <t>ČSOB0110001</t>
  </si>
  <si>
    <t>Úhrada FV č. 20FV078</t>
  </si>
  <si>
    <t>ČSOB0110002</t>
  </si>
  <si>
    <t>Úhrada FV č. 20FV089</t>
  </si>
  <si>
    <t>ČSOB0110003</t>
  </si>
  <si>
    <t>Úhrada FV č. 20FV095</t>
  </si>
  <si>
    <t>ČSOB0120001</t>
  </si>
  <si>
    <t>Úhrada FV č. 20FV103</t>
  </si>
  <si>
    <t>ČSOB0130001</t>
  </si>
  <si>
    <t>Úhrada FV č. 20FV100</t>
  </si>
  <si>
    <t>ČSOB0130002</t>
  </si>
  <si>
    <t>Úhrada FV č. 20FV110</t>
  </si>
  <si>
    <t>ČSOB0130003</t>
  </si>
  <si>
    <t>Úhrada FV č. 20FV076</t>
  </si>
  <si>
    <t>ČSOB0130004</t>
  </si>
  <si>
    <t>Úhrada FV č. 20FV077</t>
  </si>
  <si>
    <t>ČSOB0130006</t>
  </si>
  <si>
    <t>Úhrada FV č. 20FV111</t>
  </si>
  <si>
    <t>ČSOB0130007</t>
  </si>
  <si>
    <t>Úhrada FV č. 20FV114</t>
  </si>
  <si>
    <t>ČSOB0140001</t>
  </si>
  <si>
    <t>ROTARY CLUB CHEB/EGER</t>
  </si>
  <si>
    <t>Úhrada FV č. 20FV080</t>
  </si>
  <si>
    <t>ČSOB0140002</t>
  </si>
  <si>
    <t>324100</t>
  </si>
  <si>
    <t>ČSOB0140008</t>
  </si>
  <si>
    <t>ČSOB0150001</t>
  </si>
  <si>
    <t>Úhrada FV č. 20FV119</t>
  </si>
  <si>
    <t>ČSOB0160001</t>
  </si>
  <si>
    <t>Úhrada FV č. 20FV088</t>
  </si>
  <si>
    <t>ČSOB0160002</t>
  </si>
  <si>
    <t>Úhrada FV č. 20FV090</t>
  </si>
  <si>
    <t>úhrada PETS 2019</t>
  </si>
  <si>
    <t>ČSOB0160003</t>
  </si>
  <si>
    <t>Úhrada FV č. 20FV079</t>
  </si>
  <si>
    <t>ČSOB0160004</t>
  </si>
  <si>
    <t>Úhrada FV č. 20FV082</t>
  </si>
  <si>
    <t>ČSOB0160005</t>
  </si>
  <si>
    <t>Rotary Klub Telč, ob</t>
  </si>
  <si>
    <t>ČSOB0170001</t>
  </si>
  <si>
    <t>Rotaract klub Praha</t>
  </si>
  <si>
    <t>ČSOB0180001</t>
  </si>
  <si>
    <t>Úhrada FV č. 20FV083</t>
  </si>
  <si>
    <t>ČSOB0180002</t>
  </si>
  <si>
    <t>Úhrada FV č. 20FV093</t>
  </si>
  <si>
    <t>ČSOB0180003</t>
  </si>
  <si>
    <t>Rotary klub Praha -</t>
  </si>
  <si>
    <t>ČSOB0180004</t>
  </si>
  <si>
    <t>Úhrada FV č. 20FV115</t>
  </si>
  <si>
    <t>ČSOB0180005</t>
  </si>
  <si>
    <t>Úhrada FV č. 20FV091</t>
  </si>
  <si>
    <t>ČSOB0190001</t>
  </si>
  <si>
    <t>Úhrada FV č. 20FV106</t>
  </si>
  <si>
    <t>ČSOB0190002</t>
  </si>
  <si>
    <t>Úhrada FV č. 20FV116</t>
  </si>
  <si>
    <t>ČSOB0190006</t>
  </si>
  <si>
    <t>ROTARY KLUB PROSTEJO</t>
  </si>
  <si>
    <t>ČSOB0190007</t>
  </si>
  <si>
    <t>ROTARY CLUB PLZEN, Z</t>
  </si>
  <si>
    <t>ČSOB0200001</t>
  </si>
  <si>
    <t>ROTARY CLUB PŘEROV</t>
  </si>
  <si>
    <t>ČSOB0200002</t>
  </si>
  <si>
    <t>Úhrada FV č. 20FV084</t>
  </si>
  <si>
    <t>ČSOB0210001</t>
  </si>
  <si>
    <t>Úhrada FV č. 20FV087</t>
  </si>
  <si>
    <t>ČSOB0220001</t>
  </si>
  <si>
    <t>Úhrada FV č. 20FV085</t>
  </si>
  <si>
    <t>ČSOB0230001</t>
  </si>
  <si>
    <t>ČSOB0240001</t>
  </si>
  <si>
    <t>Úhrada FV č. 20FV109</t>
  </si>
  <si>
    <t>ČSOB0240002</t>
  </si>
  <si>
    <t>Úhrada FV č. 20FV086</t>
  </si>
  <si>
    <t>ČSOB0240003</t>
  </si>
  <si>
    <t>Úhrada FV č. 20FV092</t>
  </si>
  <si>
    <t>ČSOB0240004</t>
  </si>
  <si>
    <t>ČSOB0240005</t>
  </si>
  <si>
    <t>ČSOB0250001</t>
  </si>
  <si>
    <t>ČSOB0250002</t>
  </si>
  <si>
    <t>ČSOB0250003</t>
  </si>
  <si>
    <t>Úhrada FV č. 20FV118</t>
  </si>
  <si>
    <t>ČSOB0250004</t>
  </si>
  <si>
    <t>Ing. Jiří Kaláb</t>
  </si>
  <si>
    <t>ČSOB0250005</t>
  </si>
  <si>
    <t>ČSOB0260001</t>
  </si>
  <si>
    <t>Rotary klub Beroun</t>
  </si>
  <si>
    <t>ČSOB0260002</t>
  </si>
  <si>
    <t>Rotaract klub Zlín,</t>
  </si>
  <si>
    <t>ČSOB0260003</t>
  </si>
  <si>
    <t>Rotary Club Prague P</t>
  </si>
  <si>
    <t>ČSOB0260004</t>
  </si>
  <si>
    <t>Rotary Club Ostrava</t>
  </si>
  <si>
    <t>ČSOB0260005</t>
  </si>
  <si>
    <t>Rotary klub Praha Ci</t>
  </si>
  <si>
    <t>ČSOB0260006</t>
  </si>
  <si>
    <t>325030</t>
  </si>
  <si>
    <t>2.10.3</t>
  </si>
  <si>
    <t>ČSOB0270001</t>
  </si>
  <si>
    <t>ROTARY CLUB OSTRAVA,</t>
  </si>
  <si>
    <t>ČSOB0270002</t>
  </si>
  <si>
    <t>ČSOB0280001</t>
  </si>
  <si>
    <t>ČSOB0280002</t>
  </si>
  <si>
    <t>Úhrada FV č. 20FV105</t>
  </si>
  <si>
    <t>PETS 3/2019</t>
  </si>
  <si>
    <t>ČSOB0280003</t>
  </si>
  <si>
    <t>Rotary klub Poděbrady, z.s.</t>
  </si>
  <si>
    <t>29315</t>
  </si>
  <si>
    <t>Úhrada FV č. 18FV101</t>
  </si>
  <si>
    <t>ČSOB0280004</t>
  </si>
  <si>
    <t>Úhrada FV č. 20FV028</t>
  </si>
  <si>
    <t>ČSOB0280005</t>
  </si>
  <si>
    <t>ČSOB0280006</t>
  </si>
  <si>
    <t>Úhrada FV č. 20FV102</t>
  </si>
  <si>
    <t>ČSOB0280007</t>
  </si>
  <si>
    <t>ČSOB0280008</t>
  </si>
  <si>
    <t>ROTARY CLUB ZNOJMO</t>
  </si>
  <si>
    <t>ČSOB0280009</t>
  </si>
  <si>
    <t>Rotaract club České</t>
  </si>
  <si>
    <t>ČSOB0280010</t>
  </si>
  <si>
    <t>ČSOB0280011</t>
  </si>
  <si>
    <t>ČSOB0290001</t>
  </si>
  <si>
    <t>Horváthová Ľubica</t>
  </si>
  <si>
    <t>ČSOB0290002</t>
  </si>
  <si>
    <t>ROTARY CLUB EGER</t>
  </si>
  <si>
    <t>ČSOB0290003</t>
  </si>
  <si>
    <t>ČSOB0290004</t>
  </si>
  <si>
    <t>ČSOB0290005</t>
  </si>
  <si>
    <t>ČSOB0300001</t>
  </si>
  <si>
    <t>ČSOB0310001</t>
  </si>
  <si>
    <t>ROTARY CLUB KARLOVY</t>
  </si>
  <si>
    <t>ČSOB0320001</t>
  </si>
  <si>
    <t>Úhrada FV č. 20FV097</t>
  </si>
  <si>
    <t>ČSOB0330001</t>
  </si>
  <si>
    <t>V-poplatky za POS DP</t>
  </si>
  <si>
    <t>ČSOB0330002</t>
  </si>
  <si>
    <t>ČSOB0340001</t>
  </si>
  <si>
    <t>ČSOB0350001</t>
  </si>
  <si>
    <t>Úhrada FV č. 20FV112</t>
  </si>
  <si>
    <t>ČSOB0360001</t>
  </si>
  <si>
    <t>ROTARY CLUB MOST (RC</t>
  </si>
  <si>
    <t>ČSOB0380001</t>
  </si>
  <si>
    <t>Rotary Club Broumov</t>
  </si>
  <si>
    <t>31813</t>
  </si>
  <si>
    <t>Úhrada FV č. 20FV147</t>
  </si>
  <si>
    <t>ČSOB0400001</t>
  </si>
  <si>
    <t>ČSOB0420003</t>
  </si>
  <si>
    <t>OK</t>
  </si>
  <si>
    <t>ČSOB0430001</t>
  </si>
  <si>
    <t>Rotary klub Plzeň Beseda, z.s.</t>
  </si>
  <si>
    <t>70656</t>
  </si>
  <si>
    <t>Úhrada FV č. 20FV027</t>
  </si>
  <si>
    <t>ČSOB0430002</t>
  </si>
  <si>
    <t>Úhrada FV č. 20FV101</t>
  </si>
  <si>
    <t>ČSOB0490001</t>
  </si>
  <si>
    <t>ČSOB0540001</t>
  </si>
  <si>
    <t>ČSOB0560001</t>
  </si>
  <si>
    <t>ROTARY INTERNATIONAL</t>
  </si>
  <si>
    <t>ČSOB0580001</t>
  </si>
  <si>
    <t>Rotary klub Frýdek-Místek</t>
  </si>
  <si>
    <t>Kopřivnice</t>
  </si>
  <si>
    <t>odznaky Rotary klub Frýdek-Místek</t>
  </si>
  <si>
    <t>ČSOB0610001</t>
  </si>
  <si>
    <t>Vklad hotovosti AKCE BOHUSLAVICE</t>
  </si>
  <si>
    <t>682200</t>
  </si>
  <si>
    <t>ČSOB0630001</t>
  </si>
  <si>
    <t>221002</t>
  </si>
  <si>
    <t>EUR</t>
  </si>
  <si>
    <t>SLOa9980005</t>
  </si>
  <si>
    <t>SLOa9980007</t>
  </si>
  <si>
    <t>ROTARY CLUB KOSICE -</t>
  </si>
  <si>
    <t>SLOa9980012</t>
  </si>
  <si>
    <t xml:space="preserve">Rotary club Banská Bystrica </t>
  </si>
  <si>
    <t>28799</t>
  </si>
  <si>
    <t>Úhrada FV č. 20FV047</t>
  </si>
  <si>
    <t>SLOa9980013</t>
  </si>
  <si>
    <t>ROTARY KLUB Nové Zámky, o.z.</t>
  </si>
  <si>
    <t>76532</t>
  </si>
  <si>
    <t>Úhrada FV č. 20FV063</t>
  </si>
  <si>
    <t>příspěvek na PETS 2018/2019 EUR 70,-</t>
  </si>
  <si>
    <t>SLOa9980014</t>
  </si>
  <si>
    <t>Rotary Club Trebišov</t>
  </si>
  <si>
    <t>84962</t>
  </si>
  <si>
    <t>Úhrada FV č. 20FV068</t>
  </si>
  <si>
    <t>SLOa9980015</t>
  </si>
  <si>
    <t>Rotary klub Nitra Harmony</t>
  </si>
  <si>
    <t>69342</t>
  </si>
  <si>
    <t>Úhrada FV č. 20FV062</t>
  </si>
  <si>
    <t>SLOa9980016</t>
  </si>
  <si>
    <t>Úhrada FV č. 18FV069</t>
  </si>
  <si>
    <t>SLOa9980017</t>
  </si>
  <si>
    <t>Rotary klub Bratislava Danube</t>
  </si>
  <si>
    <t>75423</t>
  </si>
  <si>
    <t>Úhrada FV č. 20FV050</t>
  </si>
  <si>
    <t>SLOa9980018</t>
  </si>
  <si>
    <t>Rotary Club Zvolen</t>
  </si>
  <si>
    <t>51859</t>
  </si>
  <si>
    <t>Úhrada FV č. 20FV072</t>
  </si>
  <si>
    <t>SLOa9980019</t>
  </si>
  <si>
    <t>ROTARY CLUB ZILINA</t>
  </si>
  <si>
    <t>SLOa9980020</t>
  </si>
  <si>
    <t>Rotary Club Žilina</t>
  </si>
  <si>
    <t>31723</t>
  </si>
  <si>
    <t>Úhrada FV č. 20FV071</t>
  </si>
  <si>
    <t>SLOa9980021</t>
  </si>
  <si>
    <t>Rotary klub Bratislava</t>
  </si>
  <si>
    <t>27789</t>
  </si>
  <si>
    <t>Úhrada FV č. 20FV049</t>
  </si>
  <si>
    <t>SLOa9980022</t>
  </si>
  <si>
    <t>ROTARY CLUB BRATISL</t>
  </si>
  <si>
    <t>SLOa9980023</t>
  </si>
  <si>
    <t>SLOa9980024</t>
  </si>
  <si>
    <t>ROTARY CLUB MALACKY</t>
  </si>
  <si>
    <t>SLOa9980025</t>
  </si>
  <si>
    <t>Rotary Klub Stupava Záhorie</t>
  </si>
  <si>
    <t>87761</t>
  </si>
  <si>
    <t>Úhrada FV č. 20FV067</t>
  </si>
  <si>
    <t>SLOa9980026</t>
  </si>
  <si>
    <t>Rotary club Banska B</t>
  </si>
  <si>
    <t>SLOa9980027</t>
  </si>
  <si>
    <t>ROTARY CLUB PIEŠŤANY</t>
  </si>
  <si>
    <t>29332</t>
  </si>
  <si>
    <t>Úhrada FV č. 20FV064</t>
  </si>
  <si>
    <t>SLOa9980028</t>
  </si>
  <si>
    <t>Rotary Club Trencin</t>
  </si>
  <si>
    <t>SLOa9980029</t>
  </si>
  <si>
    <t>Rotary club Liptovský Mikuláš, o.z.</t>
  </si>
  <si>
    <t>51112</t>
  </si>
  <si>
    <t>Úhrada FV č. 20FV058</t>
  </si>
  <si>
    <t>SLOa9980030</t>
  </si>
  <si>
    <t>Rotary klub Liptovsk</t>
  </si>
  <si>
    <t>SLOa9980031</t>
  </si>
  <si>
    <t>Rotary Club Trenčín Laugaricio</t>
  </si>
  <si>
    <t>88539</t>
  </si>
  <si>
    <t>Úhrada FV č. 20FV070</t>
  </si>
  <si>
    <t>SLOa9980032</t>
  </si>
  <si>
    <t>Rotary Club Nitra</t>
  </si>
  <si>
    <t>30963</t>
  </si>
  <si>
    <t>SLOa9980033</t>
  </si>
  <si>
    <t>ROTARY CLUB NITRA</t>
  </si>
  <si>
    <t>SLOa9980034</t>
  </si>
  <si>
    <t>Úhrada FV č. 20FV061</t>
  </si>
  <si>
    <t>SLOa9980035</t>
  </si>
  <si>
    <t>ROTARY CLUB BÁNSKÁ BYSTRICA CLASSIC</t>
  </si>
  <si>
    <t>84923</t>
  </si>
  <si>
    <t>Úhrada FV č. 20FV048</t>
  </si>
  <si>
    <t>SLOa9980036</t>
  </si>
  <si>
    <t>ROTARY CLUB BANSKA</t>
  </si>
  <si>
    <t>SLOa9980037</t>
  </si>
  <si>
    <t>ROTARY KLUB TRENČÍN</t>
  </si>
  <si>
    <t>69398</t>
  </si>
  <si>
    <t>Úhrada FV č. 18FV070</t>
  </si>
  <si>
    <t>Úhrada FV č. 20FV069</t>
  </si>
  <si>
    <t>SLOa9980039</t>
  </si>
  <si>
    <t>Rotary club Spišská Nová Ves</t>
  </si>
  <si>
    <t>50182</t>
  </si>
  <si>
    <t>Úhrada FV č. 20FV066</t>
  </si>
  <si>
    <t>SLOa9980040</t>
  </si>
  <si>
    <t>ROTARY CLUB ZVOLEN</t>
  </si>
  <si>
    <t>SLOa9980041</t>
  </si>
  <si>
    <t>Rotary klub Levice</t>
  </si>
  <si>
    <t>84328</t>
  </si>
  <si>
    <t>Úhrada FV č. 20FV057</t>
  </si>
  <si>
    <t>SLOa9980044</t>
  </si>
  <si>
    <t>Rotary klub Košice Classic</t>
  </si>
  <si>
    <t>83026</t>
  </si>
  <si>
    <t>Úhrada FV č. 20FV055</t>
  </si>
  <si>
    <t>SLOa9980045</t>
  </si>
  <si>
    <t>Rotary club Poprad</t>
  </si>
  <si>
    <t>31685</t>
  </si>
  <si>
    <t>Úhrada FV č. 18FV065</t>
  </si>
  <si>
    <t>SLOa9980046</t>
  </si>
  <si>
    <t>Úhrada FV č. 20FV065</t>
  </si>
  <si>
    <t>SLOa9980047</t>
  </si>
  <si>
    <t xml:space="preserve">ROTARY CLUB POPRAD </t>
  </si>
  <si>
    <t>SLOa9980048</t>
  </si>
  <si>
    <t>Lengova Ivana, RNDr. mylná platba za DK</t>
  </si>
  <si>
    <t>SLOa9980051</t>
  </si>
  <si>
    <t>Rotary Club Martin</t>
  </si>
  <si>
    <t>70655</t>
  </si>
  <si>
    <t>Úhrada FV č. 20FV060</t>
  </si>
  <si>
    <t>SLOa9980052</t>
  </si>
  <si>
    <t>ROTARY KLUB HUMENNÉ</t>
  </si>
  <si>
    <t>83050</t>
  </si>
  <si>
    <t>Úhrada FV č. 20FV053</t>
  </si>
  <si>
    <t>Úhrada FV č. 18FV125</t>
  </si>
  <si>
    <t>Zaokrouhlení</t>
  </si>
  <si>
    <t>645100</t>
  </si>
  <si>
    <t>SLOa9980053</t>
  </si>
  <si>
    <t>SLOa9980056</t>
  </si>
  <si>
    <t>ROTARY CLUB ROŽŇAVA</t>
  </si>
  <si>
    <t>72559</t>
  </si>
  <si>
    <t>Úhrada FV č. 20FV073</t>
  </si>
  <si>
    <t>SLOa9980057</t>
  </si>
  <si>
    <t>TOMKA JULIUS</t>
  </si>
  <si>
    <t>SLOa9980058</t>
  </si>
  <si>
    <t>Rotary klub Dunajská Streda</t>
  </si>
  <si>
    <t>85584</t>
  </si>
  <si>
    <t>Úhrada FV č. 20FV052</t>
  </si>
  <si>
    <t>SLOa9980059</t>
  </si>
  <si>
    <t>SLOa9980060</t>
  </si>
  <si>
    <t>Rotary Club Košice - Country</t>
  </si>
  <si>
    <t>75422</t>
  </si>
  <si>
    <t>Úhrada FV č. 20FV056</t>
  </si>
  <si>
    <t>SLOa9980061</t>
  </si>
  <si>
    <t>ROTARY CLUB KOSICE</t>
  </si>
  <si>
    <t>SLOa9980062</t>
  </si>
  <si>
    <t>ROTARY CLUB TRENCIN</t>
  </si>
  <si>
    <t>SLOa9980063</t>
  </si>
  <si>
    <t>Rotary club Košice</t>
  </si>
  <si>
    <t>55272</t>
  </si>
  <si>
    <t>Úhrada FV č. 20FV054</t>
  </si>
  <si>
    <t>SLOa9980084</t>
  </si>
  <si>
    <t>VJESZT GABRIEL</t>
  </si>
  <si>
    <t>VJESZT GABRIEL duplicitna platba CP Vjeszt, c.52, R2.1.03</t>
  </si>
  <si>
    <t>SLOa0020001</t>
  </si>
  <si>
    <t>Úhrada FV č. 20FV120</t>
  </si>
  <si>
    <t>SLOa0020002</t>
  </si>
  <si>
    <t>Úhrada FV č. 20FV130</t>
  </si>
  <si>
    <t>Úhrada FV č. 18FV057</t>
  </si>
  <si>
    <t>SLOa0020003</t>
  </si>
  <si>
    <t>Úhrada FV č. 20FV141</t>
  </si>
  <si>
    <t>SLOa0020004</t>
  </si>
  <si>
    <t>Úhrada FV č. 20FV133</t>
  </si>
  <si>
    <t>SLOa0020005</t>
  </si>
  <si>
    <t>Úhrada FV č. 20FV126</t>
  </si>
  <si>
    <t>SLOa0020006</t>
  </si>
  <si>
    <t>ROTARY CLUB POPRAD</t>
  </si>
  <si>
    <t>SLOa0020007</t>
  </si>
  <si>
    <t>Úhrada FV č. 20FV136</t>
  </si>
  <si>
    <t>SLOa0020008</t>
  </si>
  <si>
    <t>Úhrada FV č. 20FV144</t>
  </si>
  <si>
    <t>SLOa0020009</t>
  </si>
  <si>
    <t>Rotary Club Žilina International</t>
  </si>
  <si>
    <t>90517</t>
  </si>
  <si>
    <t>Úhrada FV č. 20FV149</t>
  </si>
  <si>
    <t>SLOa0020010</t>
  </si>
  <si>
    <t>Úhrada FV č. 20FV122</t>
  </si>
  <si>
    <t>SLOa0020011</t>
  </si>
  <si>
    <t>Úhrada FV č. 20FV135</t>
  </si>
  <si>
    <t>SLOa0020012</t>
  </si>
  <si>
    <t>Úhrada FV č. 20FV123</t>
  </si>
  <si>
    <t>SLOa0020013</t>
  </si>
  <si>
    <t>Úhrada FV č. 20FV146</t>
  </si>
  <si>
    <t>SLOa0020018</t>
  </si>
  <si>
    <t>Úhrada FV č. 20FV137</t>
  </si>
  <si>
    <t>SLOa0020019</t>
  </si>
  <si>
    <t>Úhrada FV č. 20FV131</t>
  </si>
  <si>
    <t>SLOa0020020</t>
  </si>
  <si>
    <t>Úhrada FV č. 20FV125</t>
  </si>
  <si>
    <t>SLOa0020021</t>
  </si>
  <si>
    <t>Úhrada FV č. 20FV127</t>
  </si>
  <si>
    <t>SLOa0020022</t>
  </si>
  <si>
    <t>Úhrada FV č. 20FV134</t>
  </si>
  <si>
    <t>SLOa0020023</t>
  </si>
  <si>
    <t>Úhrada FV č. 20FV142</t>
  </si>
  <si>
    <t>SLOa0020025</t>
  </si>
  <si>
    <t>Úhrada FV č. 20FV138</t>
  </si>
  <si>
    <t>SLOa0020026</t>
  </si>
  <si>
    <t>Úhrada FV č. 20FV140</t>
  </si>
  <si>
    <t>SLOa0020027</t>
  </si>
  <si>
    <t>Úhrada FV č. 20FV145</t>
  </si>
  <si>
    <t>SLOa0020028</t>
  </si>
  <si>
    <t>Úhrada FV č. 20FV139</t>
  </si>
  <si>
    <t>SLOa0020030</t>
  </si>
  <si>
    <t>Rotary Club Bratislava International</t>
  </si>
  <si>
    <t>62016</t>
  </si>
  <si>
    <t>Úhrada FV č. 20FV051</t>
  </si>
  <si>
    <t>SLOa0020031</t>
  </si>
  <si>
    <t>Úhrada FV č. 20FV129</t>
  </si>
  <si>
    <t>SLOa0020032</t>
  </si>
  <si>
    <t>SLOa0020033</t>
  </si>
  <si>
    <t>SLOa0030001</t>
  </si>
  <si>
    <t>ROTARY CLUB ROZNAVA</t>
  </si>
  <si>
    <t>SLOa0030002</t>
  </si>
  <si>
    <t>Úhrada FV č. 20FV124</t>
  </si>
  <si>
    <t>SLOa0030003</t>
  </si>
  <si>
    <t>Rotary Club Prešov - Šariš</t>
  </si>
  <si>
    <t>90177</t>
  </si>
  <si>
    <t>Úhrada FV č. 20FV148</t>
  </si>
  <si>
    <t>SLOa0030004</t>
  </si>
  <si>
    <t>Úhrada FV č. 20FV128</t>
  </si>
  <si>
    <t>SLOa0030005</t>
  </si>
  <si>
    <t>SLOa0030006</t>
  </si>
  <si>
    <t>ROTARY CLUB MARTIN</t>
  </si>
  <si>
    <t>SLOa0030007</t>
  </si>
  <si>
    <t>Úhrada FV č. 20FV143</t>
  </si>
  <si>
    <t>SLOa0030008</t>
  </si>
  <si>
    <t>ROTARY KLUB DUNAJSKA</t>
  </si>
  <si>
    <t>SLOa0030009</t>
  </si>
  <si>
    <t>SLOa0030010</t>
  </si>
  <si>
    <t>Úhrada FV č. 20FV121</t>
  </si>
  <si>
    <t>SLOa0030011</t>
  </si>
  <si>
    <t>SLOa0030012</t>
  </si>
  <si>
    <t>RC Intl.Bratislava</t>
  </si>
  <si>
    <t>Rotary Club</t>
  </si>
  <si>
    <t>SLOa0030013</t>
  </si>
  <si>
    <t>SLOa0030014</t>
  </si>
  <si>
    <t>SLOa0030015</t>
  </si>
  <si>
    <t>Rotary klub Nitra Ha</t>
  </si>
  <si>
    <t>SLOa0030016</t>
  </si>
  <si>
    <t>Lengova Ivana, RNDr.</t>
  </si>
  <si>
    <t>SLOa0030017</t>
  </si>
  <si>
    <t>SLOa0030018</t>
  </si>
  <si>
    <t>ROTARY KLUB KOSICE</t>
  </si>
  <si>
    <t>SLOa0030019</t>
  </si>
  <si>
    <t>ROTARY KLUB NZ</t>
  </si>
  <si>
    <t>SLOa0030020</t>
  </si>
  <si>
    <t>SLOa0030021</t>
  </si>
  <si>
    <t>SLOa0030022</t>
  </si>
  <si>
    <t>ROTARY CLUB TREBISOV</t>
  </si>
  <si>
    <t>SLOa0030023</t>
  </si>
  <si>
    <t>ROTARY KLUB HUMENNE</t>
  </si>
  <si>
    <t>SLOa0030024</t>
  </si>
  <si>
    <t>Nikola Popara</t>
  </si>
  <si>
    <t>SLOa0030025</t>
  </si>
  <si>
    <t>SLOa0030026</t>
  </si>
  <si>
    <t>SLOa0030027</t>
  </si>
  <si>
    <t>Interní doklady</t>
  </si>
  <si>
    <t>20IN019</t>
  </si>
  <si>
    <t>Rotary International Distrikt 2240  Česká republika a Slovenská republika, z.s.</t>
  </si>
  <si>
    <t>SLOa účet 4001175230 EUR 7.506,28 / CZK 200.717,93</t>
  </si>
  <si>
    <t>221003</t>
  </si>
  <si>
    <t>DG0100001</t>
  </si>
  <si>
    <t>The Rotary Foundation</t>
  </si>
  <si>
    <t>1560 Sherman Aven.</t>
  </si>
  <si>
    <t>EUR 15.544,32 payment for DG 2089969 - 7556129</t>
  </si>
  <si>
    <t>325040</t>
  </si>
  <si>
    <t>1.2.1</t>
  </si>
  <si>
    <t>DG0110001</t>
  </si>
  <si>
    <t>DG0130001</t>
  </si>
  <si>
    <t>DG0140001</t>
  </si>
  <si>
    <t>DG0150001</t>
  </si>
  <si>
    <t>DG0160001</t>
  </si>
  <si>
    <t>DG0170001</t>
  </si>
  <si>
    <t>DG0010001</t>
  </si>
  <si>
    <t>DG0020001</t>
  </si>
  <si>
    <t>DG0030001</t>
  </si>
  <si>
    <t>DG0040001</t>
  </si>
  <si>
    <t>DG0050001</t>
  </si>
  <si>
    <t>DG0060001</t>
  </si>
  <si>
    <t>RIČS0810001</t>
  </si>
  <si>
    <t>vrácená platba zaslaná na neexistující účet</t>
  </si>
  <si>
    <t>úhrada 18OZ096 !!!</t>
  </si>
  <si>
    <t>neex. 000000-7423889528            Farewell Weekend inbounds cestovne Polasek Ceska Sporitelna</t>
  </si>
  <si>
    <t>221004</t>
  </si>
  <si>
    <t>Výměny Ml.</t>
  </si>
  <si>
    <t>4.7.3</t>
  </si>
  <si>
    <t>RIČS0840001</t>
  </si>
  <si>
    <t>682190</t>
  </si>
  <si>
    <t>3.1</t>
  </si>
  <si>
    <t>RIČS0870001</t>
  </si>
  <si>
    <t>4.7.4</t>
  </si>
  <si>
    <t>RIČS0920001</t>
  </si>
  <si>
    <t>RIČS0950001</t>
  </si>
  <si>
    <t>Rotary Youth Exchange Florida</t>
  </si>
  <si>
    <t>Atten: Karen Mothersill, Country Coordinator</t>
  </si>
  <si>
    <t>Úhrada FV č. 20FV074</t>
  </si>
  <si>
    <t>RIČS0970001</t>
  </si>
  <si>
    <t>RIČS0990001</t>
  </si>
  <si>
    <t>RIČS1010006</t>
  </si>
  <si>
    <t>POLANOVÁ LENKA</t>
  </si>
  <si>
    <t>379100</t>
  </si>
  <si>
    <t>3.2</t>
  </si>
  <si>
    <t>RIČS1030001</t>
  </si>
  <si>
    <t>EUR 50.000,-</t>
  </si>
  <si>
    <t>RIČS1040011</t>
  </si>
  <si>
    <t>ODSTRČILOVÁ SIMONA</t>
  </si>
  <si>
    <t>RIČS1050001</t>
  </si>
  <si>
    <t>Rotary klub Praha</t>
  </si>
  <si>
    <t>Rotary klub Praha -DHL pas Korea</t>
  </si>
  <si>
    <t>681100</t>
  </si>
  <si>
    <t>4.1.2.9</t>
  </si>
  <si>
    <t>RIČS1080001</t>
  </si>
  <si>
    <t>RIČS1080002</t>
  </si>
  <si>
    <t>RIČS1090001</t>
  </si>
  <si>
    <t>RIČS1120001</t>
  </si>
  <si>
    <t>RC Praha</t>
  </si>
  <si>
    <t>581040</t>
  </si>
  <si>
    <t>4.1.2.1</t>
  </si>
  <si>
    <t>RIČS1130001</t>
  </si>
  <si>
    <t>RIČS1170001</t>
  </si>
  <si>
    <t>Renata Brádlová</t>
  </si>
  <si>
    <t>RIČS1190040</t>
  </si>
  <si>
    <t>JANDACOVA JITKA</t>
  </si>
  <si>
    <t>RIČS1190041</t>
  </si>
  <si>
    <t>RIČS1200001</t>
  </si>
  <si>
    <t>Krupanská Terezie</t>
  </si>
  <si>
    <t>NEEX UCET</t>
  </si>
  <si>
    <t>RIČS1220001</t>
  </si>
  <si>
    <t>RIČS0020001</t>
  </si>
  <si>
    <t>Němečková Blanka</t>
  </si>
  <si>
    <t>RIČS0030001</t>
  </si>
  <si>
    <t>TRANSFERWISE LTD</t>
  </si>
  <si>
    <t>3.4</t>
  </si>
  <si>
    <t>RIČS0060001</t>
  </si>
  <si>
    <t>KOTKOVA OLGA</t>
  </si>
  <si>
    <t>RIČS0060002</t>
  </si>
  <si>
    <t>ZAKOVA KAROLINA</t>
  </si>
  <si>
    <t>RIČS0070001</t>
  </si>
  <si>
    <t>RIČS0090001</t>
  </si>
  <si>
    <t>Líbalová Sára</t>
  </si>
  <si>
    <t>RIČS0100001</t>
  </si>
  <si>
    <t>RIČS0130001</t>
  </si>
  <si>
    <t>RIČS0140001</t>
  </si>
  <si>
    <t>RIČS0150001</t>
  </si>
  <si>
    <t>RIČS0170001</t>
  </si>
  <si>
    <t>221005</t>
  </si>
  <si>
    <t>RID0090001</t>
  </si>
  <si>
    <t>RID0100001</t>
  </si>
  <si>
    <t>RID0110001</t>
  </si>
  <si>
    <t>RID0120001</t>
  </si>
  <si>
    <t>RID0130001</t>
  </si>
  <si>
    <t>RID0140001</t>
  </si>
  <si>
    <t>RID0010001</t>
  </si>
  <si>
    <t>RID0020001</t>
  </si>
  <si>
    <t>RID0030001</t>
  </si>
  <si>
    <t>RID0040001</t>
  </si>
  <si>
    <t>RID0050001</t>
  </si>
  <si>
    <t>RID0060001</t>
  </si>
  <si>
    <t>221006</t>
  </si>
  <si>
    <t>22400090001</t>
  </si>
  <si>
    <t>22400100001</t>
  </si>
  <si>
    <t>22400110001</t>
  </si>
  <si>
    <t>22400120001</t>
  </si>
  <si>
    <t>22400130001</t>
  </si>
  <si>
    <t>22400140001</t>
  </si>
  <si>
    <t>22400010001</t>
  </si>
  <si>
    <t>22400020001</t>
  </si>
  <si>
    <t>22400030001</t>
  </si>
  <si>
    <t>22400040001</t>
  </si>
  <si>
    <t>22400050001</t>
  </si>
  <si>
    <t>22400060001</t>
  </si>
  <si>
    <t>22400070001</t>
  </si>
  <si>
    <t>221007</t>
  </si>
  <si>
    <t>SLOb9990020</t>
  </si>
  <si>
    <t>Vrátenie poplatku</t>
  </si>
  <si>
    <t>SLOb9990024</t>
  </si>
  <si>
    <t>Bednarik Mario, Mgr.</t>
  </si>
  <si>
    <t xml:space="preserve">Bednarik Mario, Mgr. </t>
  </si>
  <si>
    <t>682130</t>
  </si>
  <si>
    <t>SLOb9990041</t>
  </si>
  <si>
    <t>ROTARY CLUB PIESTANY</t>
  </si>
  <si>
    <t>SLOb9990059</t>
  </si>
  <si>
    <t>Faix Michal, Ing.</t>
  </si>
  <si>
    <t>SLOb9990067</t>
  </si>
  <si>
    <t>ANDREA JUHASOVA</t>
  </si>
  <si>
    <t>682170</t>
  </si>
  <si>
    <t>3.3</t>
  </si>
  <si>
    <t>SLOb9990087</t>
  </si>
  <si>
    <t>ROTARY YOUTH EXCHANG</t>
  </si>
  <si>
    <t xml:space="preserve">OM II. outbonds Kromeriz cestovne Kollar </t>
  </si>
  <si>
    <t>4.1.1.3</t>
  </si>
  <si>
    <t>SLOb9990119</t>
  </si>
  <si>
    <t>Peter Cerney</t>
  </si>
  <si>
    <t>SLOb9990120</t>
  </si>
  <si>
    <t>IVANA DRAGONOVA</t>
  </si>
  <si>
    <t>SLOb9990121</t>
  </si>
  <si>
    <t>Jarmila Drozdova</t>
  </si>
  <si>
    <t>SLOb0010005</t>
  </si>
  <si>
    <t xml:space="preserve">Prispevek na inboundy 2020 RC Bratislava </t>
  </si>
  <si>
    <t>4.1.1.1</t>
  </si>
  <si>
    <t>SLOb0010006</t>
  </si>
  <si>
    <t>Prispevek na inboundy 2020 RC Poprad</t>
  </si>
  <si>
    <t>Prispevek na inboundy 2020 RC Poprad ROTARY YOUTH EXCHANG</t>
  </si>
  <si>
    <t>SLOb0010007</t>
  </si>
  <si>
    <t xml:space="preserve">Prispevek na inboundy 2020 RC Kosice Classic </t>
  </si>
  <si>
    <t>SLOb0020004</t>
  </si>
  <si>
    <t>SLOb0020006</t>
  </si>
  <si>
    <t>Juraj Micko</t>
  </si>
  <si>
    <t>SLOb0020009</t>
  </si>
  <si>
    <t>OM III.Trebic inbounds, YEO, SR, cestovne Kollar</t>
  </si>
  <si>
    <t>SLOb0030009</t>
  </si>
  <si>
    <t>314001</t>
  </si>
  <si>
    <t>SLOb0030010</t>
  </si>
  <si>
    <t>SLOb9990007</t>
  </si>
  <si>
    <t>SLOb účet 4001175281 EUR 39,40 / CZK 1.053,55</t>
  </si>
  <si>
    <t>342002</t>
  </si>
  <si>
    <t>ČSOB1070012</t>
  </si>
  <si>
    <t>RI Distrikt 2240, CR  EUR 1.000,-</t>
  </si>
  <si>
    <t>22400080001</t>
  </si>
  <si>
    <t>ČSOB1350003</t>
  </si>
  <si>
    <t>SLOb9990065</t>
  </si>
  <si>
    <t>Rotary D2240</t>
  </si>
  <si>
    <t>RIČS0040001</t>
  </si>
  <si>
    <t>ČSOB0480001</t>
  </si>
  <si>
    <t>SLOa8880008</t>
  </si>
  <si>
    <t>RI Distrikt 2240 EUR 15.000,-</t>
  </si>
  <si>
    <t>SLOa8880012</t>
  </si>
  <si>
    <t>RI Distrikt 2240</t>
  </si>
  <si>
    <t>Vydané faktury</t>
  </si>
  <si>
    <t>20FV001</t>
  </si>
  <si>
    <t>Počet členů Vašeho RC k 1.7.2019</t>
  </si>
  <si>
    <t>684001</t>
  </si>
  <si>
    <t>1.1</t>
  </si>
  <si>
    <t>20FV002</t>
  </si>
  <si>
    <t>20FV003</t>
  </si>
  <si>
    <t>20FV004</t>
  </si>
  <si>
    <t>20FV005</t>
  </si>
  <si>
    <t>20FV006</t>
  </si>
  <si>
    <t>20FV007</t>
  </si>
  <si>
    <t>20FV008</t>
  </si>
  <si>
    <t>20FV009</t>
  </si>
  <si>
    <t>20FV010</t>
  </si>
  <si>
    <t>20FV011</t>
  </si>
  <si>
    <t>20FV012</t>
  </si>
  <si>
    <t>20FV013</t>
  </si>
  <si>
    <t>20FV014</t>
  </si>
  <si>
    <t>20FV015</t>
  </si>
  <si>
    <t>20FV016</t>
  </si>
  <si>
    <t>20FV017</t>
  </si>
  <si>
    <t>20FV018</t>
  </si>
  <si>
    <t>20FV019</t>
  </si>
  <si>
    <t>20FV020</t>
  </si>
  <si>
    <t>20FV021</t>
  </si>
  <si>
    <t>20FV022</t>
  </si>
  <si>
    <t>20FV023</t>
  </si>
  <si>
    <t>20FV024</t>
  </si>
  <si>
    <t>20FV025</t>
  </si>
  <si>
    <t>20FV026</t>
  </si>
  <si>
    <t>20FV027</t>
  </si>
  <si>
    <t>RC Plzeň Beseda</t>
  </si>
  <si>
    <t>20FV028</t>
  </si>
  <si>
    <t>20FV029</t>
  </si>
  <si>
    <t>ROTARY KLUB Praga caput regni ČR</t>
  </si>
  <si>
    <t>20FV030</t>
  </si>
  <si>
    <t>20FV031</t>
  </si>
  <si>
    <t>20FV032</t>
  </si>
  <si>
    <t>20FV033</t>
  </si>
  <si>
    <t>20FV034</t>
  </si>
  <si>
    <t>20FV035</t>
  </si>
  <si>
    <t>20FV036</t>
  </si>
  <si>
    <t>20FV037</t>
  </si>
  <si>
    <t>20FV038</t>
  </si>
  <si>
    <t>20FV039</t>
  </si>
  <si>
    <t>20FV040</t>
  </si>
  <si>
    <t>20FV041</t>
  </si>
  <si>
    <t>20FV042</t>
  </si>
  <si>
    <t>20FV043</t>
  </si>
  <si>
    <t>20FV044</t>
  </si>
  <si>
    <t>20FV045</t>
  </si>
  <si>
    <t>20FV046</t>
  </si>
  <si>
    <t>20FV047</t>
  </si>
  <si>
    <t>Počet členů vašeho RC k 1.7.2019</t>
  </si>
  <si>
    <t>20FV048</t>
  </si>
  <si>
    <t>20FV049</t>
  </si>
  <si>
    <t>20FV050</t>
  </si>
  <si>
    <t>20FV051</t>
  </si>
  <si>
    <t>20FV052</t>
  </si>
  <si>
    <t>20FV053</t>
  </si>
  <si>
    <t>20FV054</t>
  </si>
  <si>
    <t>20FV055</t>
  </si>
  <si>
    <t>20FV056</t>
  </si>
  <si>
    <t>20FV057</t>
  </si>
  <si>
    <t>20FV058</t>
  </si>
  <si>
    <t>20FV059</t>
  </si>
  <si>
    <t>ROTARY CLUB MALACKY GOLF</t>
  </si>
  <si>
    <t>88517</t>
  </si>
  <si>
    <t>20FV060</t>
  </si>
  <si>
    <t>20FV061</t>
  </si>
  <si>
    <t>20FV062</t>
  </si>
  <si>
    <t>20FV063</t>
  </si>
  <si>
    <t>20FV064</t>
  </si>
  <si>
    <t>20FV065</t>
  </si>
  <si>
    <t>20FV066</t>
  </si>
  <si>
    <t>20FV067</t>
  </si>
  <si>
    <t>20FV068</t>
  </si>
  <si>
    <t>20FV069</t>
  </si>
  <si>
    <t>20FV070</t>
  </si>
  <si>
    <t>20FV071</t>
  </si>
  <si>
    <t>20FV072</t>
  </si>
  <si>
    <t>20FV073</t>
  </si>
  <si>
    <t>Kurzové zisky - pohledávky</t>
  </si>
  <si>
    <t>20FV074</t>
  </si>
  <si>
    <t>Christian Blake HUGHES</t>
  </si>
  <si>
    <t>Sanoor Santosh PRADHAN</t>
  </si>
  <si>
    <t>20FV075</t>
  </si>
  <si>
    <t>Počet členů Vašeho RC</t>
  </si>
  <si>
    <t>20FV076</t>
  </si>
  <si>
    <t>20FV077</t>
  </si>
  <si>
    <t>20FV078</t>
  </si>
  <si>
    <t>20FV079</t>
  </si>
  <si>
    <t>20FV080</t>
  </si>
  <si>
    <t>20FV081</t>
  </si>
  <si>
    <t>20FV082</t>
  </si>
  <si>
    <t>20FV083</t>
  </si>
  <si>
    <t>20FV084</t>
  </si>
  <si>
    <t>20FV085</t>
  </si>
  <si>
    <t>20FV086</t>
  </si>
  <si>
    <t>20FV087</t>
  </si>
  <si>
    <t>20FV088</t>
  </si>
  <si>
    <t>20FV089</t>
  </si>
  <si>
    <t>20FV090</t>
  </si>
  <si>
    <t>20FV091</t>
  </si>
  <si>
    <t>20FV092</t>
  </si>
  <si>
    <t>20FV093</t>
  </si>
  <si>
    <t>20FV094</t>
  </si>
  <si>
    <t>20FV095</t>
  </si>
  <si>
    <t>20FV096</t>
  </si>
  <si>
    <t>20FV097</t>
  </si>
  <si>
    <t>20FV098</t>
  </si>
  <si>
    <t>20FV099</t>
  </si>
  <si>
    <t>20FV100</t>
  </si>
  <si>
    <t>20FV101</t>
  </si>
  <si>
    <t>20FV102</t>
  </si>
  <si>
    <t>20FV103</t>
  </si>
  <si>
    <t>20FV104</t>
  </si>
  <si>
    <t>20FV105</t>
  </si>
  <si>
    <t>20FV106</t>
  </si>
  <si>
    <t>20FV107</t>
  </si>
  <si>
    <t>20FV108</t>
  </si>
  <si>
    <t>20FV109</t>
  </si>
  <si>
    <t>20FV110</t>
  </si>
  <si>
    <t>20FV111</t>
  </si>
  <si>
    <t>20FV112</t>
  </si>
  <si>
    <t>20FV113</t>
  </si>
  <si>
    <t>20FV114</t>
  </si>
  <si>
    <t>20FV115</t>
  </si>
  <si>
    <t>20FV116</t>
  </si>
  <si>
    <t>20FV117</t>
  </si>
  <si>
    <t>20FV118</t>
  </si>
  <si>
    <t>20FV119</t>
  </si>
  <si>
    <t>20FV120</t>
  </si>
  <si>
    <t>Počet členů vašeho RC</t>
  </si>
  <si>
    <t>Doplatek 1EUR na člena za období 7-12/2019 k 20FV047</t>
  </si>
  <si>
    <t>PETS 3/2019 - neuhrazený poplatek za účast</t>
  </si>
  <si>
    <t>20FV121</t>
  </si>
  <si>
    <t>Doplatek 1EUR na člena za období 7-12/2019 k 20FV048</t>
  </si>
  <si>
    <t>20FV122</t>
  </si>
  <si>
    <t>Doplatek 1EUR na člena za období 7-12/2019 k 20FV049</t>
  </si>
  <si>
    <t>20FV123</t>
  </si>
  <si>
    <t>Doplatek 1EUR na člena za období 7-12/2019 k 20FV050</t>
  </si>
  <si>
    <t>20FV124</t>
  </si>
  <si>
    <t>Doplatek 1EUR na člena za období 7-12/2019 k 20FV051</t>
  </si>
  <si>
    <t>20FV125</t>
  </si>
  <si>
    <t>Doplatek 1EUR na člena za období 7-12/2019 k 20FV052</t>
  </si>
  <si>
    <t>20FV126</t>
  </si>
  <si>
    <t>Doplatek 1EUR na člena za období 7-12/2019 k 20FV053</t>
  </si>
  <si>
    <t>20FV127</t>
  </si>
  <si>
    <t>Doplatek 1EUR na člena za období 7-12/2019 k 20FV054</t>
  </si>
  <si>
    <t>20FV128</t>
  </si>
  <si>
    <t>Doplatek 1EUR na člena za období 7-12/2019 k 20FV055</t>
  </si>
  <si>
    <t>20FV129</t>
  </si>
  <si>
    <t>Doplatek 1EUR na člena za období 7-12/2019 k 20FV056</t>
  </si>
  <si>
    <t>20FV130</t>
  </si>
  <si>
    <t>Doplatek 1EUR na člena za období 7-12/2019 k 20FV057</t>
  </si>
  <si>
    <t>20FV131</t>
  </si>
  <si>
    <t>Doplatek 1EUR na člena za období 7-12/2019 k 20FV058</t>
  </si>
  <si>
    <t>20FV132</t>
  </si>
  <si>
    <t>Doplatek 1EUR na člena za období 7-12/2019 k 20FV059</t>
  </si>
  <si>
    <t>20FV133</t>
  </si>
  <si>
    <t>Doplatek 1EUR na člena za období 7-12/2019 k 20FV060</t>
  </si>
  <si>
    <t>20FV134</t>
  </si>
  <si>
    <t>Doplatek 1EUR na člena za období 7-12/2019 k 20FV061</t>
  </si>
  <si>
    <t>20FV135</t>
  </si>
  <si>
    <t>Doplatek 1EUR na člena za období 7-12/2019 k 20FV062</t>
  </si>
  <si>
    <t>20FV136</t>
  </si>
  <si>
    <t>Doplatek 1EUR na člena za období 7-12/2019 k 20FV063</t>
  </si>
  <si>
    <t>20FV137</t>
  </si>
  <si>
    <t>Doplatek 1EUR na člena za období 7-12/2019 k 20FV064</t>
  </si>
  <si>
    <t>20FV138</t>
  </si>
  <si>
    <t>Doplatek 1EUR na člena za období 7-12/2019 k 20FV065</t>
  </si>
  <si>
    <t>20FV139</t>
  </si>
  <si>
    <t>Doplatek 1EUR na člena za období 7-12/2019 k 20FV066</t>
  </si>
  <si>
    <t>20FV140</t>
  </si>
  <si>
    <t>Doplatek 1EUR na člena za období 7-12/2019 k 20FV067</t>
  </si>
  <si>
    <t>20FV141</t>
  </si>
  <si>
    <t>Doplatek 1EUR na člena za období 7-12/2019 k 20FV068</t>
  </si>
  <si>
    <t>20FV142</t>
  </si>
  <si>
    <t>Doplatek 1EUR na člena za období 7-12/2019 k 20FV069</t>
  </si>
  <si>
    <t>20FV143</t>
  </si>
  <si>
    <t>Doplatek 1EUR na člena za období 7-12/2019 k 20FV070</t>
  </si>
  <si>
    <t>20FV144</t>
  </si>
  <si>
    <t>Doplatek 1EUR na člena za období 7-12/2019 k 20FV071</t>
  </si>
  <si>
    <t>20FV145</t>
  </si>
  <si>
    <t>Doplatek 1EUR na člena za období 7-12/2019 k 20FV072</t>
  </si>
  <si>
    <t>20FV146</t>
  </si>
  <si>
    <t>Doplatek 1EUR na člena za období 7-12/2019 k 20FV073</t>
  </si>
  <si>
    <t>20FV147</t>
  </si>
  <si>
    <t>20FV148</t>
  </si>
  <si>
    <t>20FV149</t>
  </si>
  <si>
    <t>20FV150</t>
  </si>
  <si>
    <t>Rotary kluib Praga Caput Regni z.s.</t>
  </si>
  <si>
    <t>SLOb0030001</t>
  </si>
  <si>
    <t>Odoslaná platba elek</t>
  </si>
  <si>
    <t>SLOb0030002</t>
  </si>
  <si>
    <t>SLOb0030003</t>
  </si>
  <si>
    <t>SLOb0030004</t>
  </si>
  <si>
    <t>SLOb0030005</t>
  </si>
  <si>
    <t>Ondrej Kollár</t>
  </si>
  <si>
    <t>Skiweek stravovani studenti</t>
  </si>
  <si>
    <t>4.1.2.3</t>
  </si>
  <si>
    <t>SLOb0030006</t>
  </si>
  <si>
    <t>SLOb0030007</t>
  </si>
  <si>
    <t>SLOb0030008</t>
  </si>
  <si>
    <t>314100</t>
  </si>
  <si>
    <t>Přijaté faktury</t>
  </si>
  <si>
    <t>20FP002</t>
  </si>
  <si>
    <t>Záloha na Folk Camp 2019 (50% z 13x200 €)</t>
  </si>
  <si>
    <t>321010</t>
  </si>
  <si>
    <t>4.2.1</t>
  </si>
  <si>
    <t>SK192002</t>
  </si>
  <si>
    <t>20IN005</t>
  </si>
  <si>
    <t>záloha k 20FP002 vyúčtována v jiném kurzu</t>
  </si>
  <si>
    <t>20FP015</t>
  </si>
  <si>
    <t>vyúčtování zálohy 20FP002/SK192002</t>
  </si>
  <si>
    <t>SK192015</t>
  </si>
  <si>
    <t>Ostatní závazky</t>
  </si>
  <si>
    <t>20OZ012</t>
  </si>
  <si>
    <t>RC Zvolen</t>
  </si>
  <si>
    <t>Julény Miln (Pohančík Peter)</t>
  </si>
  <si>
    <t>vyúčtování zálohy 18OZ183 / SK181947</t>
  </si>
  <si>
    <t>325020</t>
  </si>
  <si>
    <t>RIČS0820001</t>
  </si>
  <si>
    <t>Ing. Bc. Jaromír Barák</t>
  </si>
  <si>
    <t>Úhrada FP č. 20FP004</t>
  </si>
  <si>
    <t>4.7.1</t>
  </si>
  <si>
    <t>SLOb9990013</t>
  </si>
  <si>
    <t>Ing. Ondej Kollár</t>
  </si>
  <si>
    <t>Úhrada FP č. 20FP001</t>
  </si>
  <si>
    <t>RIČS0830002</t>
  </si>
  <si>
    <t>DHL Express (Czech Republic) s.r.o.</t>
  </si>
  <si>
    <t>Úhrada FP č. 20FP005</t>
  </si>
  <si>
    <t>SLOb9990014</t>
  </si>
  <si>
    <t>Úhrada FP č. 20FP002</t>
  </si>
  <si>
    <t>ČSOB1060002</t>
  </si>
  <si>
    <t>T-Mobile Czech Republic a.s.</t>
  </si>
  <si>
    <t>Úhrada FP č. 18FP162</t>
  </si>
  <si>
    <t>2.1.06.3</t>
  </si>
  <si>
    <t>ČSOB1060005</t>
  </si>
  <si>
    <t>Úhrada FP č. 18FP164</t>
  </si>
  <si>
    <t>2.2.10</t>
  </si>
  <si>
    <t>ČSOB1070009</t>
  </si>
  <si>
    <t>park inn</t>
  </si>
  <si>
    <t>Úhrada FP č. 18FP165</t>
  </si>
  <si>
    <t>2.1.10.2</t>
  </si>
  <si>
    <t>RIČS0850011</t>
  </si>
  <si>
    <t>Úhrada FP č. 20FP006</t>
  </si>
  <si>
    <t>RIČS0850012</t>
  </si>
  <si>
    <t>Pojišťovna VZP, a.s.</t>
  </si>
  <si>
    <t>Úhrada FP č. 20FP007</t>
  </si>
  <si>
    <t>SLOb9990015</t>
  </si>
  <si>
    <t>Asociación Rotary distrito 2203</t>
  </si>
  <si>
    <t>Úhrada FP č. 20FP003</t>
  </si>
  <si>
    <t>4.3.1</t>
  </si>
  <si>
    <t>ČSOB1100001</t>
  </si>
  <si>
    <t>Úhrada FP č. 18FP166</t>
  </si>
  <si>
    <t>ČSOB1110002</t>
  </si>
  <si>
    <t>Floowie International s.r.o.</t>
  </si>
  <si>
    <t>Úhrada FP č. 20FP062</t>
  </si>
  <si>
    <t>ČSOB1110003</t>
  </si>
  <si>
    <t>JAROSLAV šURANSKÝ</t>
  </si>
  <si>
    <t>Úhrada FP č. 20FP061</t>
  </si>
  <si>
    <t>ČSOB1110004</t>
  </si>
  <si>
    <t>Business Media CZ s.r.o.</t>
  </si>
  <si>
    <t>Úhrada FP č. 18FP167</t>
  </si>
  <si>
    <t>2.2.03.4</t>
  </si>
  <si>
    <t>SLOa9980008</t>
  </si>
  <si>
    <t>RAC Košice</t>
  </si>
  <si>
    <t>Úhrada FP č. 20FP060</t>
  </si>
  <si>
    <t>Kurzové zisky - závazky</t>
  </si>
  <si>
    <t>SLOa9980009</t>
  </si>
  <si>
    <t>Creative Crew s. r. o.</t>
  </si>
  <si>
    <t>Úhrada FP č. 20FP059</t>
  </si>
  <si>
    <t>RIČS0880001</t>
  </si>
  <si>
    <t>Úhrada FP č. 20FP028</t>
  </si>
  <si>
    <t>RIČS0890001</t>
  </si>
  <si>
    <t>APIS PRESS, s.r.o.</t>
  </si>
  <si>
    <t>Úhrada FP č. 20FP008</t>
  </si>
  <si>
    <t>4.1.1.5</t>
  </si>
  <si>
    <t>RIČS0900003</t>
  </si>
  <si>
    <t>Česká pošta, s.p.</t>
  </si>
  <si>
    <t>Úhrada FP č. 20FP009</t>
  </si>
  <si>
    <t>ČSOB1220002</t>
  </si>
  <si>
    <t>ACTIVE 24, s.r.o.</t>
  </si>
  <si>
    <t>Úhrada FP č. 20FP057</t>
  </si>
  <si>
    <t>2.1.08.1</t>
  </si>
  <si>
    <t>ČSOB1220004</t>
  </si>
  <si>
    <t>T-mobile</t>
  </si>
  <si>
    <t>Úhrada FP č. 20FP055</t>
  </si>
  <si>
    <t>SLOa9980038</t>
  </si>
  <si>
    <t>GTC.PRESS, s.r.o.</t>
  </si>
  <si>
    <t>Úhrada FP č. 20FP058</t>
  </si>
  <si>
    <t>RIČS0910001</t>
  </si>
  <si>
    <t>Úhrada FP č. 20FP010</t>
  </si>
  <si>
    <t>RIČS0910002</t>
  </si>
  <si>
    <t>ČSOB1310001</t>
  </si>
  <si>
    <t>Úhrada FP č. 20FP054</t>
  </si>
  <si>
    <t>ČSOB1310003</t>
  </si>
  <si>
    <t>Štěpán de Wolf</t>
  </si>
  <si>
    <t>Úhrada FP č. 20FP099</t>
  </si>
  <si>
    <t>ČSOB1310004</t>
  </si>
  <si>
    <t>Ota Kovář</t>
  </si>
  <si>
    <t>Úhrada FP č. 20FP098</t>
  </si>
  <si>
    <t>SLOa9980049</t>
  </si>
  <si>
    <t>Monika Kočiová</t>
  </si>
  <si>
    <t>Úhrada FP č. 20FP097</t>
  </si>
  <si>
    <t>RIČS0930001</t>
  </si>
  <si>
    <t>Úhrada FP č. 20FP016</t>
  </si>
  <si>
    <t>SLOa9980050</t>
  </si>
  <si>
    <t>Úhrada FP č. 20FP053</t>
  </si>
  <si>
    <t>RIČS0940001</t>
  </si>
  <si>
    <t>Sdružení VIA, z. ú.</t>
  </si>
  <si>
    <t>Úhrada FP č. 20FP018</t>
  </si>
  <si>
    <t>4.7.2</t>
  </si>
  <si>
    <t>RIČS0940002</t>
  </si>
  <si>
    <t>Úhrada FP č. 20FP017</t>
  </si>
  <si>
    <t>SLOb9990042</t>
  </si>
  <si>
    <t>Jaromír Barák</t>
  </si>
  <si>
    <t>Úhrada FP č. 20FP011</t>
  </si>
  <si>
    <t>ČSOB1340001</t>
  </si>
  <si>
    <t>Úhrada FP č. 20FP104</t>
  </si>
  <si>
    <t>ČSOB1340002</t>
  </si>
  <si>
    <t>Floowie</t>
  </si>
  <si>
    <t>Úhrada FP č. 20FP052</t>
  </si>
  <si>
    <t>ČSOB1340003</t>
  </si>
  <si>
    <t>Květiny Milt Plzeň</t>
  </si>
  <si>
    <t>Úhrada FP č. 20FP056</t>
  </si>
  <si>
    <t>ČSOB1340007</t>
  </si>
  <si>
    <t>Úhrada FP č. 20FP051</t>
  </si>
  <si>
    <t>RIČS0950003</t>
  </si>
  <si>
    <t>Úhrada FP č. 20FP019</t>
  </si>
  <si>
    <t>RIČS0960001</t>
  </si>
  <si>
    <t>FlexiOne s.r.o.</t>
  </si>
  <si>
    <t>Úhrada FP č. 20FP020</t>
  </si>
  <si>
    <t>ČSOB1350002</t>
  </si>
  <si>
    <t>Úhrada FP č. 18FP168</t>
  </si>
  <si>
    <t>2.2.04.3</t>
  </si>
  <si>
    <t>RIČS0990002</t>
  </si>
  <si>
    <t>Úhrada FP č. 20FP022</t>
  </si>
  <si>
    <t>RIČS0990003</t>
  </si>
  <si>
    <t>Facebook Ireland Limited</t>
  </si>
  <si>
    <t>Úhrada FP č. 20FP021</t>
  </si>
  <si>
    <t>4.5.1</t>
  </si>
  <si>
    <t>SLOb9990060</t>
  </si>
  <si>
    <t>Stredná športová škola</t>
  </si>
  <si>
    <t>Úhrada FP č. 20FP012</t>
  </si>
  <si>
    <t>4.1.2.2</t>
  </si>
  <si>
    <t>SLOb9990061</t>
  </si>
  <si>
    <t>ČSOB1400002</t>
  </si>
  <si>
    <t>Úhrada FP č. 20FP092</t>
  </si>
  <si>
    <t>ČSOB1400003</t>
  </si>
  <si>
    <t>Úhrada FP č. 20FP093</t>
  </si>
  <si>
    <t>SLOa9980066</t>
  </si>
  <si>
    <t>HorváthováLubica</t>
  </si>
  <si>
    <t>Úhrada FP č. 20FP094</t>
  </si>
  <si>
    <t>RIČS1020001</t>
  </si>
  <si>
    <t>Úhrada FP č. 20FP029</t>
  </si>
  <si>
    <t>SLOb9990062</t>
  </si>
  <si>
    <t>Dopravná akadémia</t>
  </si>
  <si>
    <t>Úhrada FP č. 20FP013</t>
  </si>
  <si>
    <t>SLOb9990063</t>
  </si>
  <si>
    <t>SLOb9990064</t>
  </si>
  <si>
    <t>RIČS1040002</t>
  </si>
  <si>
    <t>Úhrada FP č. 20FP023</t>
  </si>
  <si>
    <t>RIČS1040003</t>
  </si>
  <si>
    <t>SLOb9990068</t>
  </si>
  <si>
    <t>Úhrada FP č. 20FP014</t>
  </si>
  <si>
    <t>SLOb9990069</t>
  </si>
  <si>
    <t>RIČS1050002</t>
  </si>
  <si>
    <t>Úhrada FP č. 20FP024</t>
  </si>
  <si>
    <t>ČSOB1470001</t>
  </si>
  <si>
    <t>ORKÁN plus, s.r.o.</t>
  </si>
  <si>
    <t>Úhrada FP č. 20FP049</t>
  </si>
  <si>
    <t>ČSOB1470002</t>
  </si>
  <si>
    <t>Úhrada FP č. 20FP048</t>
  </si>
  <si>
    <t>ČSOB1470003</t>
  </si>
  <si>
    <t>Úhrada FP č. 20FP047</t>
  </si>
  <si>
    <t>ČSOB1470004</t>
  </si>
  <si>
    <t>Úhrada FP č. 20FP046</t>
  </si>
  <si>
    <t>ČSOB1470005</t>
  </si>
  <si>
    <t>Úhrada FP č. 20FP050</t>
  </si>
  <si>
    <t>RIČS1060006</t>
  </si>
  <si>
    <t>Úhrada FP č. 20FP025</t>
  </si>
  <si>
    <t>SLOa9980067</t>
  </si>
  <si>
    <t>Július Tomka</t>
  </si>
  <si>
    <t>Úhrada FP č. 20FP086</t>
  </si>
  <si>
    <t>SLOa9980068</t>
  </si>
  <si>
    <t>Úhrada FP č. 20FP087</t>
  </si>
  <si>
    <t>Úhrada FP č. 20FP038</t>
  </si>
  <si>
    <t>ČSOB1520001</t>
  </si>
  <si>
    <t>Úhrada FP č. 20FP044</t>
  </si>
  <si>
    <t>ČSOB1520002</t>
  </si>
  <si>
    <t>Úhrada FP č. 20FP045</t>
  </si>
  <si>
    <t>RIČS1100001</t>
  </si>
  <si>
    <t>Úhrada FP č. 20FP026</t>
  </si>
  <si>
    <t>SLOb9990080</t>
  </si>
  <si>
    <t>Úhrada FP č. 20FP015</t>
  </si>
  <si>
    <t>ČSOB1550002</t>
  </si>
  <si>
    <t>jedlička</t>
  </si>
  <si>
    <t>Úhrada FP č. 20FP083</t>
  </si>
  <si>
    <t>ČSOB1550004</t>
  </si>
  <si>
    <t>Saitlová - ALUMNI</t>
  </si>
  <si>
    <t>Úhrada FP č. 20FP082</t>
  </si>
  <si>
    <t>ČSOB1560001</t>
  </si>
  <si>
    <t>Úhrada FP č. 20FP042</t>
  </si>
  <si>
    <t>ČSOB1560002</t>
  </si>
  <si>
    <t>Vondrová Daniela</t>
  </si>
  <si>
    <t>Úhrada FP č. 20FP081</t>
  </si>
  <si>
    <t>ČSOB1560003</t>
  </si>
  <si>
    <t>Žižková Miroslava</t>
  </si>
  <si>
    <t>Úhrada FP č. 20FP080</t>
  </si>
  <si>
    <t>ČSOB1560004</t>
  </si>
  <si>
    <t>Úhrada FP č. 20FP043</t>
  </si>
  <si>
    <t>SLOa9980071</t>
  </si>
  <si>
    <t>Grunvaldský Vladimír</t>
  </si>
  <si>
    <t>Úhrada FP č. 20FP085</t>
  </si>
  <si>
    <t>RIČS1150001</t>
  </si>
  <si>
    <t>Úhrada FP č. 20FP027</t>
  </si>
  <si>
    <t>ČSOB1580001</t>
  </si>
  <si>
    <t>Hospodářský dvůr Bohuslavice</t>
  </si>
  <si>
    <t>Úhrada FP č. 20FP041</t>
  </si>
  <si>
    <t>ČSOB1600002</t>
  </si>
  <si>
    <t>PRINTEC CZECH REPUBLIC, s.r.o.</t>
  </si>
  <si>
    <t>Úhrada FP č. 20FP034</t>
  </si>
  <si>
    <t>ČSOB1600004</t>
  </si>
  <si>
    <t>Úhrada FP č. 20FP037</t>
  </si>
  <si>
    <t>ČSOB1600005</t>
  </si>
  <si>
    <t>Phares s.r.o.</t>
  </si>
  <si>
    <t>Úhrada FP č. 20FP039</t>
  </si>
  <si>
    <t>ČSOB1600006</t>
  </si>
  <si>
    <t>Michálek Zdeněk</t>
  </si>
  <si>
    <t>Úhrada FP č. 20FP069</t>
  </si>
  <si>
    <t>ČSOB1600007</t>
  </si>
  <si>
    <t>J. Šuranský, DGN</t>
  </si>
  <si>
    <t>Úhrada FP č. 20FP076</t>
  </si>
  <si>
    <t>ČSOB1600009</t>
  </si>
  <si>
    <t>RAC Most</t>
  </si>
  <si>
    <t>Úhrada FP č. 20FP084</t>
  </si>
  <si>
    <t>SLOa9980074</t>
  </si>
  <si>
    <t>Vjeszt Gabriel</t>
  </si>
  <si>
    <t>Úhrada FP č. 20FP073</t>
  </si>
  <si>
    <t>SLOa9980075</t>
  </si>
  <si>
    <t>Úhrada FP č. 20FP072</t>
  </si>
  <si>
    <t>SLOa9980076</t>
  </si>
  <si>
    <t>Tomáš Lang, PDG</t>
  </si>
  <si>
    <t>Úhrada FP č. 20FP075</t>
  </si>
  <si>
    <t>SLOa9980077</t>
  </si>
  <si>
    <t>Úhrada FP č. 20FP074</t>
  </si>
  <si>
    <t>SLOa9980078</t>
  </si>
  <si>
    <t>Úhrada FP č. 20FP071</t>
  </si>
  <si>
    <t>SLOa9980079</t>
  </si>
  <si>
    <t>Nagy Ladislav</t>
  </si>
  <si>
    <t>Úhrada FP č. 20FP070</t>
  </si>
  <si>
    <t>SLOa9980080</t>
  </si>
  <si>
    <t>Úhrada FP č. 20FP040</t>
  </si>
  <si>
    <t>SLOa9980082</t>
  </si>
  <si>
    <t>Úhrada FP č. 20FP068</t>
  </si>
  <si>
    <t>ČSOB1620001</t>
  </si>
  <si>
    <t>Veselý Otakar</t>
  </si>
  <si>
    <t>Úhrada FP č. 20FP066</t>
  </si>
  <si>
    <t>ČSOB1620002</t>
  </si>
  <si>
    <t>ČSOB1620003</t>
  </si>
  <si>
    <t>Úhrada FP č. 20FP036</t>
  </si>
  <si>
    <t>ČSOB1620004</t>
  </si>
  <si>
    <t>Úhrada FP č. 20FP065</t>
  </si>
  <si>
    <t>ČSOB1620005</t>
  </si>
  <si>
    <t>Kovář Ota</t>
  </si>
  <si>
    <t>Úhrada FP č. 20FP063</t>
  </si>
  <si>
    <t>ČSOB1620006</t>
  </si>
  <si>
    <t>Hotel Devín, a.s.</t>
  </si>
  <si>
    <t>Hanus P.</t>
  </si>
  <si>
    <t>Úhrada FP č. 20FP064</t>
  </si>
  <si>
    <t>2.2.09</t>
  </si>
  <si>
    <t>SLOa9980083</t>
  </si>
  <si>
    <t>HOTEL TURIEC, a.s.</t>
  </si>
  <si>
    <t>Úhrada FP č. 20FP035</t>
  </si>
  <si>
    <t>ČSOB0020001</t>
  </si>
  <si>
    <t>Úhrada FP č. 20FP124</t>
  </si>
  <si>
    <t>ČSOB0020002</t>
  </si>
  <si>
    <t>Úhrada FP č. 20FP125</t>
  </si>
  <si>
    <t>ČSOB0050001</t>
  </si>
  <si>
    <t>Activity promotion</t>
  </si>
  <si>
    <t>Úhrada FP č. 20FP033</t>
  </si>
  <si>
    <t>ČSOB0050003</t>
  </si>
  <si>
    <t>Úhrada FP č. 20FP123</t>
  </si>
  <si>
    <t>ČSOB0050007</t>
  </si>
  <si>
    <t>Úhrada FP č. 20FP119</t>
  </si>
  <si>
    <t>2.1.06.5</t>
  </si>
  <si>
    <t>ČSOB0050008</t>
  </si>
  <si>
    <t>Úhrada FP č. 20FP121</t>
  </si>
  <si>
    <t>ČSOB0050009</t>
  </si>
  <si>
    <t>Úhrada FP č. 20FP120</t>
  </si>
  <si>
    <t>ČSOB0080001</t>
  </si>
  <si>
    <t>CENTRAL PARK FLORA s.r.o.</t>
  </si>
  <si>
    <t>Úhrada FP č. 20FP117</t>
  </si>
  <si>
    <t>2.1.10.3</t>
  </si>
  <si>
    <t>ČSOB0080002</t>
  </si>
  <si>
    <t>Úhrada FP č. 20FP032</t>
  </si>
  <si>
    <t>ČSOB0080003</t>
  </si>
  <si>
    <t>Úhrada FP č. 20FP118</t>
  </si>
  <si>
    <t>ČSOB0140004</t>
  </si>
  <si>
    <t>Asociace muskulárních dystrofiků v ČR, z. s.</t>
  </si>
  <si>
    <t>Úhrada FP č. 20FP111</t>
  </si>
  <si>
    <t>2.2.17</t>
  </si>
  <si>
    <t>ČSOB0140006</t>
  </si>
  <si>
    <t>Milan Roch</t>
  </si>
  <si>
    <t>Úhrada FP č. 20FP115</t>
  </si>
  <si>
    <t>ČSOB0140007</t>
  </si>
  <si>
    <t>Úhrada FP č. 20FP114</t>
  </si>
  <si>
    <t>SLOa0020014</t>
  </si>
  <si>
    <t>Úhrada FP č. 20FP112</t>
  </si>
  <si>
    <t>SLOa0020015</t>
  </si>
  <si>
    <t>Ivan Belan</t>
  </si>
  <si>
    <t>Úhrada FP č. 20FP116</t>
  </si>
  <si>
    <t>SLOa0020016</t>
  </si>
  <si>
    <t>Úhrada FP č. 20FP110</t>
  </si>
  <si>
    <t>2.1.03</t>
  </si>
  <si>
    <t>SLOa0020017</t>
  </si>
  <si>
    <t>Úhrada FP č. 20FP113</t>
  </si>
  <si>
    <t>ČSOB0190003</t>
  </si>
  <si>
    <t>Úhrada FP č. 20FP108</t>
  </si>
  <si>
    <t>ČSOB0190004</t>
  </si>
  <si>
    <t>Úhrada FP č. 20FP106</t>
  </si>
  <si>
    <t>ČSOB0190005</t>
  </si>
  <si>
    <t>Vladimír Adámek</t>
  </si>
  <si>
    <t>Úhrada FP č. 20FP107</t>
  </si>
  <si>
    <t>SLOa0020024</t>
  </si>
  <si>
    <t>Poláková Jozefa</t>
  </si>
  <si>
    <t>Úhrada FP č. 20FP031</t>
  </si>
  <si>
    <t>20FP077</t>
  </si>
  <si>
    <t>Uhrazená záloha</t>
  </si>
  <si>
    <t>2.1.09.1</t>
  </si>
  <si>
    <t>ČSOB0370001</t>
  </si>
  <si>
    <t>Úhrada FP č. 20FP067</t>
  </si>
  <si>
    <t>2.2.03.3</t>
  </si>
  <si>
    <t>ČSOB0370002</t>
  </si>
  <si>
    <t>Úhrada FP č. 20FP077</t>
  </si>
  <si>
    <t>ČSOB0370003</t>
  </si>
  <si>
    <t>Úhrada FP č. 20FP030</t>
  </si>
  <si>
    <t>2.1.08.2</t>
  </si>
  <si>
    <t>ČSOB0370005</t>
  </si>
  <si>
    <t>Úhrada FP č. 20FP102</t>
  </si>
  <si>
    <t>ČSOB0370006</t>
  </si>
  <si>
    <t>Úhrada FP č. 20FP100</t>
  </si>
  <si>
    <t>ČSOB0370007</t>
  </si>
  <si>
    <t>Úhrada FP č. 20FP101</t>
  </si>
  <si>
    <t>ČSOB0370008</t>
  </si>
  <si>
    <t>REKA PLUS s.r.o.</t>
  </si>
  <si>
    <t>Úhrada FP č. 20FP171</t>
  </si>
  <si>
    <t>2.2.03.7</t>
  </si>
  <si>
    <t>ČSOB0370010</t>
  </si>
  <si>
    <t>RI - ICC</t>
  </si>
  <si>
    <t>Marcel Tilkin</t>
  </si>
  <si>
    <t>Úhrada FP č. 20FP173</t>
  </si>
  <si>
    <t>SLOa0030029</t>
  </si>
  <si>
    <t>Úhrada FP č. 20FP090</t>
  </si>
  <si>
    <t>2.2.04.2</t>
  </si>
  <si>
    <t>SLOa0030030</t>
  </si>
  <si>
    <t>Úhrada FP č. 20FP105</t>
  </si>
  <si>
    <t>ČSOB0380033</t>
  </si>
  <si>
    <t>Úhrada FP č. 20FP172</t>
  </si>
  <si>
    <t>ČSOB0410001</t>
  </si>
  <si>
    <t>Úhrada FP č. 20FP095</t>
  </si>
  <si>
    <t>ČSOB0410002</t>
  </si>
  <si>
    <t>Úhrada FP č. 20FP096</t>
  </si>
  <si>
    <t>2.1.06.4</t>
  </si>
  <si>
    <t>ČSOB0410003</t>
  </si>
  <si>
    <t>Úhrada FP č. 20FP103</t>
  </si>
  <si>
    <t>SLOa8880001</t>
  </si>
  <si>
    <t>Úhrada FP č. 20FP089</t>
  </si>
  <si>
    <t>ČSOB0450001</t>
  </si>
  <si>
    <t>Úhrada FP č. 20FP091</t>
  </si>
  <si>
    <t>ČSOB0450002</t>
  </si>
  <si>
    <t>Úhrada FP č. 20FP078</t>
  </si>
  <si>
    <t>ČSOB0460001</t>
  </si>
  <si>
    <t>Úhrada FP č. 20FP079</t>
  </si>
  <si>
    <t>2.2.03.1</t>
  </si>
  <si>
    <t>ČSOB0460002</t>
  </si>
  <si>
    <t>European Scout Foundation</t>
  </si>
  <si>
    <t>Úhrada FP č. 20FP170</t>
  </si>
  <si>
    <t>SLOa8880002</t>
  </si>
  <si>
    <t>Úhrada FP č. 20FP088</t>
  </si>
  <si>
    <t>ČSOB0500001</t>
  </si>
  <si>
    <t>Jedlička Svatopluk</t>
  </si>
  <si>
    <t>Úhrada FP č. 20FP167</t>
  </si>
  <si>
    <t>ČSOB0500002</t>
  </si>
  <si>
    <t>Úhrada FP č. 20FP165</t>
  </si>
  <si>
    <t>SLOa8880005</t>
  </si>
  <si>
    <t>Úhrada FP č. 20FP166</t>
  </si>
  <si>
    <t>ČSOB0510001</t>
  </si>
  <si>
    <t>Úhrada FP č. 20FP163</t>
  </si>
  <si>
    <t>ČSOB0520001</t>
  </si>
  <si>
    <t>Úhrada FP č. 20FP164</t>
  </si>
  <si>
    <t>ČSOB0520002</t>
  </si>
  <si>
    <t>Úhrada FP č. 20FP162</t>
  </si>
  <si>
    <t>ČSOB0550001</t>
  </si>
  <si>
    <t>Fořt Jaroslav</t>
  </si>
  <si>
    <t>Úhrada FP č. 20FP160</t>
  </si>
  <si>
    <t>2.2.07.2</t>
  </si>
  <si>
    <t>ČSOB0590001</t>
  </si>
  <si>
    <t>SSP Group</t>
  </si>
  <si>
    <t>Úhrada FP č. 20FP154</t>
  </si>
  <si>
    <t>SLOa8880013</t>
  </si>
  <si>
    <t>Horváthová Ľubica / ERIC</t>
  </si>
  <si>
    <t>Úhrada FP č. 20FP148</t>
  </si>
  <si>
    <t>2.2.07.1</t>
  </si>
  <si>
    <t>ČSOB0600001</t>
  </si>
  <si>
    <t>Úhrada FP č. 20FP152</t>
  </si>
  <si>
    <t>ČSOB0600002</t>
  </si>
  <si>
    <t>Úhrada FP č. 20FP153</t>
  </si>
  <si>
    <t>ČSOB0600003</t>
  </si>
  <si>
    <t>Úhrada FP č. 20FP151</t>
  </si>
  <si>
    <t>2.1.06.2</t>
  </si>
  <si>
    <t>SLOa8880014</t>
  </si>
  <si>
    <t>Úhrada FP č. 20FP150</t>
  </si>
  <si>
    <t>SLOa8880015</t>
  </si>
  <si>
    <t>Ján Žiak</t>
  </si>
  <si>
    <t>Úhrada FP č. 20FP149</t>
  </si>
  <si>
    <t>SLOa8880016</t>
  </si>
  <si>
    <t>ČSOB0610002</t>
  </si>
  <si>
    <t>Seznam.cz</t>
  </si>
  <si>
    <t>Úhrada FP č. 20FP147</t>
  </si>
  <si>
    <t>ČSOB0610003</t>
  </si>
  <si>
    <t>Úhrada FP č. 20FP146</t>
  </si>
  <si>
    <t>ČSOB0610004</t>
  </si>
  <si>
    <t>Úhrada FP č. 20FP145</t>
  </si>
  <si>
    <t>20IN001</t>
  </si>
  <si>
    <t>vyúčtování zálohy z 13.5.2019</t>
  </si>
  <si>
    <t>324001</t>
  </si>
  <si>
    <t>ČSOB0380002</t>
  </si>
  <si>
    <t>ČSOB0380003</t>
  </si>
  <si>
    <t>ČSOB0380004</t>
  </si>
  <si>
    <t>ROTARY KLUB PROSTĚJO</t>
  </si>
  <si>
    <t>ČSOB0380005</t>
  </si>
  <si>
    <t>Rotary club Plzeň, z</t>
  </si>
  <si>
    <t>ČSOB0380006</t>
  </si>
  <si>
    <t>ČSOB0380007</t>
  </si>
  <si>
    <t>ČSOB0380008</t>
  </si>
  <si>
    <t>ČSOB0380009</t>
  </si>
  <si>
    <t>ČSOB0380010</t>
  </si>
  <si>
    <t>ČSOB0380011</t>
  </si>
  <si>
    <t>ČSOB0380012</t>
  </si>
  <si>
    <t>ČSOB0380013</t>
  </si>
  <si>
    <t>ČSOB0380014</t>
  </si>
  <si>
    <t>ČSOB0380015</t>
  </si>
  <si>
    <t>ČSOB0380016</t>
  </si>
  <si>
    <t>ČSOB0380017</t>
  </si>
  <si>
    <t>Rotaract klub Zlín</t>
  </si>
  <si>
    <t>ČSOB0380018</t>
  </si>
  <si>
    <t>ČSOB0380019</t>
  </si>
  <si>
    <t>ČSOB0380020</t>
  </si>
  <si>
    <t>ČSOB0380022</t>
  </si>
  <si>
    <t>ČSOB0380023</t>
  </si>
  <si>
    <t>ČSOB0380024</t>
  </si>
  <si>
    <t>ČSOB0380025</t>
  </si>
  <si>
    <t>ČSOB0380026</t>
  </si>
  <si>
    <t>ČSOB0380027</t>
  </si>
  <si>
    <t>ČSOB0380028</t>
  </si>
  <si>
    <t>ČSOB0380029</t>
  </si>
  <si>
    <t>ČSOB0380030</t>
  </si>
  <si>
    <t>ČSOB0380031</t>
  </si>
  <si>
    <t>SLOa0030031</t>
  </si>
  <si>
    <t>RC Poprad</t>
  </si>
  <si>
    <t>SLOa0030032</t>
  </si>
  <si>
    <t>RC Kosice Country</t>
  </si>
  <si>
    <t>SLOa0030033</t>
  </si>
  <si>
    <t>RC Kosice</t>
  </si>
  <si>
    <t>SLOa0030034</t>
  </si>
  <si>
    <t>RC Roznava</t>
  </si>
  <si>
    <t>SLOa0030035</t>
  </si>
  <si>
    <t>Satelit klub Poprad</t>
  </si>
  <si>
    <t>SLOa0030036</t>
  </si>
  <si>
    <t>RC Martin</t>
  </si>
  <si>
    <t>SLOa0030037</t>
  </si>
  <si>
    <t>RC Dunajska Streda</t>
  </si>
  <si>
    <t>SLOa0030038</t>
  </si>
  <si>
    <t>RC Zilina</t>
  </si>
  <si>
    <t>SLOa0030039</t>
  </si>
  <si>
    <t>RC BB Classic</t>
  </si>
  <si>
    <t>SLOa0030040</t>
  </si>
  <si>
    <t>RC  Bratislava Inter</t>
  </si>
  <si>
    <t>SLOa0030041</t>
  </si>
  <si>
    <t>RC Levice</t>
  </si>
  <si>
    <t>SLOa0030042</t>
  </si>
  <si>
    <t>RC Zilina Inter.</t>
  </si>
  <si>
    <t>SLOa0030043</t>
  </si>
  <si>
    <t>RC Nitra Harmony</t>
  </si>
  <si>
    <t>SLOa0030044</t>
  </si>
  <si>
    <t>RC Kosice Classic</t>
  </si>
  <si>
    <t>SLOa0030045</t>
  </si>
  <si>
    <t>RC Trencin</t>
  </si>
  <si>
    <t>SLOa0030046</t>
  </si>
  <si>
    <t>SLOa0030047</t>
  </si>
  <si>
    <t>RC Nove Zamky</t>
  </si>
  <si>
    <t>SLOa0030048</t>
  </si>
  <si>
    <t>RC Trencin Laugarici</t>
  </si>
  <si>
    <t>SLOa0030049</t>
  </si>
  <si>
    <t>RC Banska Bystrica</t>
  </si>
  <si>
    <t>SLOa0030050</t>
  </si>
  <si>
    <t>RC Trebisov</t>
  </si>
  <si>
    <t>SLOa0030051</t>
  </si>
  <si>
    <t>RC  Humenne</t>
  </si>
  <si>
    <t>SLOa0030052</t>
  </si>
  <si>
    <t>RAC Brno-Nikola Pope</t>
  </si>
  <si>
    <t>SLOa0030053</t>
  </si>
  <si>
    <t>RC Liptovsky Mikulas</t>
  </si>
  <si>
    <t>SLOa0030054</t>
  </si>
  <si>
    <t>RAC Martin</t>
  </si>
  <si>
    <t>SLOa0030055</t>
  </si>
  <si>
    <t>ČSOB0420001</t>
  </si>
  <si>
    <t>ČSOB0420002</t>
  </si>
  <si>
    <t>RIČS0830001</t>
  </si>
  <si>
    <t>RTC Brno Lysáková Aneta</t>
  </si>
  <si>
    <t>Úhrada OZ č. 20OZ003</t>
  </si>
  <si>
    <t>325010</t>
  </si>
  <si>
    <t>ČSOB1060004</t>
  </si>
  <si>
    <t>Kooperativa pojišťovna, a.s., Vienna Insurance Group</t>
  </si>
  <si>
    <t>Úhrada OZ č. 18OZ156</t>
  </si>
  <si>
    <t>ČSOB1060006</t>
  </si>
  <si>
    <t>Petr Pajas</t>
  </si>
  <si>
    <t>Úhrada OZ č. 18OZ212</t>
  </si>
  <si>
    <t>ČSOB1060008</t>
  </si>
  <si>
    <t>Úhrada OZ č. 18OZ213</t>
  </si>
  <si>
    <t>ČSOB1060009</t>
  </si>
  <si>
    <t>Úhrada OZ č. 18OZ215</t>
  </si>
  <si>
    <t>SLOa9980001</t>
  </si>
  <si>
    <t>Robert Bečica</t>
  </si>
  <si>
    <t>Úhrada OZ č. 18OZ209</t>
  </si>
  <si>
    <t>2.2.01</t>
  </si>
  <si>
    <t>SLOa9980002</t>
  </si>
  <si>
    <t>Úhrada OZ č. 18OZ210</t>
  </si>
  <si>
    <t>SLOa9980003</t>
  </si>
  <si>
    <t>Jozefa Poláková</t>
  </si>
  <si>
    <t>Úhrada OZ č. 18OZ214</t>
  </si>
  <si>
    <t>SLOa9980004</t>
  </si>
  <si>
    <t>Úhrada OZ č. 18OZ211</t>
  </si>
  <si>
    <t>ČSOB1070001</t>
  </si>
  <si>
    <t>Zdeněk Michálek</t>
  </si>
  <si>
    <t>Úhrada OZ č. 18OZ219</t>
  </si>
  <si>
    <t>2.1.01</t>
  </si>
  <si>
    <t>ČSOB1070002</t>
  </si>
  <si>
    <t>Úhrada OZ č. 18OZ217</t>
  </si>
  <si>
    <t>ČSOB1070003</t>
  </si>
  <si>
    <t>Úhrada OZ č. 18OZ216</t>
  </si>
  <si>
    <t>ČSOB1070004</t>
  </si>
  <si>
    <t>Úhrada OZ č. 18OZ221</t>
  </si>
  <si>
    <t>ČSOB1070005</t>
  </si>
  <si>
    <t>Úhrada OZ č. 18OZ218</t>
  </si>
  <si>
    <t>ČSOB1070006</t>
  </si>
  <si>
    <t>Úhrada OZ č. 18OZ220</t>
  </si>
  <si>
    <t>ČSOB1070007</t>
  </si>
  <si>
    <t>Vladislava Slováková</t>
  </si>
  <si>
    <t>Úhrada OZ č. 18OZ222</t>
  </si>
  <si>
    <t>ČSOB1070008</t>
  </si>
  <si>
    <t>Čintámani s.r.o.</t>
  </si>
  <si>
    <t>Úhrada OZ č. 18OZ223</t>
  </si>
  <si>
    <t>SLOa9980006</t>
  </si>
  <si>
    <t>O. Veselý</t>
  </si>
  <si>
    <t>Úhrada OZ č. 18OZ204</t>
  </si>
  <si>
    <t>ČSOB1080001</t>
  </si>
  <si>
    <t>Happy Hearts Indonesia</t>
  </si>
  <si>
    <t>JL. Anggrek Gaduda Blok J No. 77</t>
  </si>
  <si>
    <t>Úhrada OZ č. 18OZ231</t>
  </si>
  <si>
    <t>SLOb9990019</t>
  </si>
  <si>
    <t>Úhrada OZ č. 20OZ001</t>
  </si>
  <si>
    <t>ČSOB1110005</t>
  </si>
  <si>
    <t>ČSOB Pojišťovna, a. s., člen holdingu ČSOB</t>
  </si>
  <si>
    <t>Úhrada OZ č. 18OZ230</t>
  </si>
  <si>
    <t>2.1.09.2</t>
  </si>
  <si>
    <t>ČSOB1130001</t>
  </si>
  <si>
    <t>Irena Brichta</t>
  </si>
  <si>
    <t>Úhrada OZ č. 18OZ228</t>
  </si>
  <si>
    <t>RIČS0900001</t>
  </si>
  <si>
    <t>Úhrada OZ č. 20OZ004</t>
  </si>
  <si>
    <t>RIČS0900002</t>
  </si>
  <si>
    <t>Barák</t>
  </si>
  <si>
    <t>Úhrada OZ č. 20OZ005</t>
  </si>
  <si>
    <t>SLOb9990023</t>
  </si>
  <si>
    <t>Úhrada OZ č. 20OZ002</t>
  </si>
  <si>
    <t>ČSOB1220005</t>
  </si>
  <si>
    <t>Úhrada OZ č. 18OZ225</t>
  </si>
  <si>
    <t>2.2.04.5</t>
  </si>
  <si>
    <t>ČSOB1220006</t>
  </si>
  <si>
    <t>Úhrada OZ č. 18OZ227</t>
  </si>
  <si>
    <t>2.1.10.1</t>
  </si>
  <si>
    <t>ČSOB1220007</t>
  </si>
  <si>
    <t>Úhrada OZ č. 18OZ226</t>
  </si>
  <si>
    <t>2.2.04.4</t>
  </si>
  <si>
    <t>ČSOB1310002</t>
  </si>
  <si>
    <t>Martin Timr</t>
  </si>
  <si>
    <t>Úhrada OZ č. 18OZ229</t>
  </si>
  <si>
    <t>SLOa9980055</t>
  </si>
  <si>
    <t>Úhrada OZ č. 18OZ205</t>
  </si>
  <si>
    <t>ČSOB1340004</t>
  </si>
  <si>
    <t>Jan Ženatý</t>
  </si>
  <si>
    <t>Úhrada OZ č. 18OZ224</t>
  </si>
  <si>
    <t>RIČS1000001</t>
  </si>
  <si>
    <t>Jan Bílek</t>
  </si>
  <si>
    <t>Úhrada OZ č. 20OZ014</t>
  </si>
  <si>
    <t>RIČS1000002</t>
  </si>
  <si>
    <t>RIČS1000003</t>
  </si>
  <si>
    <t>RIČS1000004</t>
  </si>
  <si>
    <t>RIČS1000005</t>
  </si>
  <si>
    <t>RIČS1000006</t>
  </si>
  <si>
    <t>RIČS1000007</t>
  </si>
  <si>
    <t>RIČS1000008</t>
  </si>
  <si>
    <t>RIČS1000009</t>
  </si>
  <si>
    <t>RIČS1000010</t>
  </si>
  <si>
    <t>RIČS1000011</t>
  </si>
  <si>
    <t>RIČS1000012</t>
  </si>
  <si>
    <t>RIČS1000013</t>
  </si>
  <si>
    <t>RIČS1000014</t>
  </si>
  <si>
    <t>RIČS1000015</t>
  </si>
  <si>
    <t>RIČS1000016</t>
  </si>
  <si>
    <t>RIČS1000017</t>
  </si>
  <si>
    <t>RIČS1000018</t>
  </si>
  <si>
    <t>RIČS1000019</t>
  </si>
  <si>
    <t>RIČS1000020</t>
  </si>
  <si>
    <t>RIČS1000021</t>
  </si>
  <si>
    <t>RIČS1000022</t>
  </si>
  <si>
    <t>RIČS1000023</t>
  </si>
  <si>
    <t>RIČS1000024</t>
  </si>
  <si>
    <t>RIČS1000025</t>
  </si>
  <si>
    <t>SLOb9990045</t>
  </si>
  <si>
    <t>Úhrada OZ č. 20OZ007</t>
  </si>
  <si>
    <t>SLOb9990046</t>
  </si>
  <si>
    <t>SLOb9990047</t>
  </si>
  <si>
    <t>SLOb9990048</t>
  </si>
  <si>
    <t>SLOb9990049</t>
  </si>
  <si>
    <t>SLOb9990050</t>
  </si>
  <si>
    <t>SLOb9990051</t>
  </si>
  <si>
    <t>SLOb9990052</t>
  </si>
  <si>
    <t>SLOb9990053</t>
  </si>
  <si>
    <t>SLOb9990054</t>
  </si>
  <si>
    <t>SLOb9990055</t>
  </si>
  <si>
    <t>SLOb9990056</t>
  </si>
  <si>
    <t>SLOb9990057</t>
  </si>
  <si>
    <t>RIČS1010001</t>
  </si>
  <si>
    <t>Žižková</t>
  </si>
  <si>
    <t>Úhrada OZ č. 20OZ026</t>
  </si>
  <si>
    <t>RIČS1010002</t>
  </si>
  <si>
    <t>Křempek, Šmarda, Bílek, Barák</t>
  </si>
  <si>
    <t>Úhrada OZ č. 20OZ015</t>
  </si>
  <si>
    <t>RIČS1010003</t>
  </si>
  <si>
    <t>RIČS1010004</t>
  </si>
  <si>
    <t>RIČS1010005</t>
  </si>
  <si>
    <t>SLOb9990058</t>
  </si>
  <si>
    <t>Úhrada OZ č. 20OZ008</t>
  </si>
  <si>
    <t>ČSOB1400005</t>
  </si>
  <si>
    <t>Úhrada OZ č. 20OZ022</t>
  </si>
  <si>
    <t>SLOb9990066</t>
  </si>
  <si>
    <t xml:space="preserve">Patrik Červený </t>
  </si>
  <si>
    <t>Barák J.</t>
  </si>
  <si>
    <t>Úhrada OZ č. 20OZ009</t>
  </si>
  <si>
    <t>RIČS1040001</t>
  </si>
  <si>
    <t>Šrámková</t>
  </si>
  <si>
    <t>Úhrada OZ č. 20OZ017</t>
  </si>
  <si>
    <t>RIČS1040004</t>
  </si>
  <si>
    <t>Macháčková, Šmarda, Saitlová, Brůžek, Barák</t>
  </si>
  <si>
    <t>Úhrada OZ č. 20OZ016</t>
  </si>
  <si>
    <t>4.4.1</t>
  </si>
  <si>
    <t>RIČS1040005</t>
  </si>
  <si>
    <t>RIČS1040006</t>
  </si>
  <si>
    <t>RIČS1040007</t>
  </si>
  <si>
    <t>RIČS1040008</t>
  </si>
  <si>
    <t>RIČS1040009</t>
  </si>
  <si>
    <t>RIČS1040010</t>
  </si>
  <si>
    <t>SLOb9990070</t>
  </si>
  <si>
    <t>Úhrada OZ č. 20OZ010</t>
  </si>
  <si>
    <t>SLOb9990071</t>
  </si>
  <si>
    <t>SLOb9990072</t>
  </si>
  <si>
    <t>SLOb9990073</t>
  </si>
  <si>
    <t>SLOb9990074</t>
  </si>
  <si>
    <t>SLOb9990075</t>
  </si>
  <si>
    <t>SLOb9990076</t>
  </si>
  <si>
    <t>RIČS1140001</t>
  </si>
  <si>
    <t>RC Tábor</t>
  </si>
  <si>
    <t>Úhrada OZ č. 20OZ018</t>
  </si>
  <si>
    <t>RIČS1160001</t>
  </si>
  <si>
    <t>Rajská Radka</t>
  </si>
  <si>
    <t>Úhrada OZ č. 20OZ019</t>
  </si>
  <si>
    <t>RIČS1160002</t>
  </si>
  <si>
    <t>RIČS1160003</t>
  </si>
  <si>
    <t>RIČS1160004</t>
  </si>
  <si>
    <t>RIČS1160005</t>
  </si>
  <si>
    <t>RIČS1160006</t>
  </si>
  <si>
    <t>SLOb9990088</t>
  </si>
  <si>
    <t>Radka Rajská</t>
  </si>
  <si>
    <t>Úhrada OZ č. 20OZ011</t>
  </si>
  <si>
    <t>SLOb9990089</t>
  </si>
  <si>
    <t>SLOb9990090</t>
  </si>
  <si>
    <t>SLOb9990091</t>
  </si>
  <si>
    <t>SLOb9990092</t>
  </si>
  <si>
    <t>RIČS1180001</t>
  </si>
  <si>
    <t>RIČS1180002</t>
  </si>
  <si>
    <t>SLOb9990094</t>
  </si>
  <si>
    <t>Úhrada OZ č. 20OZ013</t>
  </si>
  <si>
    <t>SLOb9990095</t>
  </si>
  <si>
    <t>SLOb9990096</t>
  </si>
  <si>
    <t>SLOb9990097</t>
  </si>
  <si>
    <t>SLOb9990098</t>
  </si>
  <si>
    <t>SLOb9990099</t>
  </si>
  <si>
    <t>SLOb9990100</t>
  </si>
  <si>
    <t>SLOb9990101</t>
  </si>
  <si>
    <t>SLOb9990102</t>
  </si>
  <si>
    <t>SLOb9990103</t>
  </si>
  <si>
    <t>SLOb9990104</t>
  </si>
  <si>
    <t>SLOb9990105</t>
  </si>
  <si>
    <t>SLOb9990106</t>
  </si>
  <si>
    <t>SLOb9990107</t>
  </si>
  <si>
    <t>SLOb9990108</t>
  </si>
  <si>
    <t>SLOb9990109</t>
  </si>
  <si>
    <t>SLOb9990110</t>
  </si>
  <si>
    <t>SLOb9990111</t>
  </si>
  <si>
    <t>SLOb9990112</t>
  </si>
  <si>
    <t>SLOb9990113</t>
  </si>
  <si>
    <t>SLOb9990114</t>
  </si>
  <si>
    <t>SLOb9990115</t>
  </si>
  <si>
    <t>SLOb9990116</t>
  </si>
  <si>
    <t>SLOb9990117</t>
  </si>
  <si>
    <t>SLOb9990118</t>
  </si>
  <si>
    <t>RIČS1220002</t>
  </si>
  <si>
    <t>RC Praha Staré město</t>
  </si>
  <si>
    <t>Úhrada OZ č. 20OZ021</t>
  </si>
  <si>
    <t>RIČS1220003</t>
  </si>
  <si>
    <t>Úhrada OZ č. 20OZ020</t>
  </si>
  <si>
    <t>ČSOB0050006</t>
  </si>
  <si>
    <t>Úhrada OZ č. 20OZ023</t>
  </si>
  <si>
    <t>SLOb9990093</t>
  </si>
  <si>
    <t>Úhrada OZ č. 20OZ012</t>
  </si>
  <si>
    <t>ČSOB0380021</t>
  </si>
  <si>
    <t>ČSOB0440001</t>
  </si>
  <si>
    <t>Rotary club Třebíč</t>
  </si>
  <si>
    <t>ČSOB0440002</t>
  </si>
  <si>
    <t>ČSOB0440003</t>
  </si>
  <si>
    <t>ČSOB0440004</t>
  </si>
  <si>
    <t>ČSOB0440005</t>
  </si>
  <si>
    <t>ČSOB0440006</t>
  </si>
  <si>
    <t>ČSOB0440007</t>
  </si>
  <si>
    <t>Rotary club Most (RC</t>
  </si>
  <si>
    <t>DG0120001</t>
  </si>
  <si>
    <t>Rotary klub České Bu</t>
  </si>
  <si>
    <t>$ 1.213,- distr. grant 2019 pro Rotary klub České Bu</t>
  </si>
  <si>
    <t>2.2.05.1</t>
  </si>
  <si>
    <t>DG0120002</t>
  </si>
  <si>
    <t>RC Klatovy</t>
  </si>
  <si>
    <t>DG0120003</t>
  </si>
  <si>
    <t>RC Liberec-Jablonec</t>
  </si>
  <si>
    <t>DG0120004</t>
  </si>
  <si>
    <t>RC Písek</t>
  </si>
  <si>
    <t>DG0120005</t>
  </si>
  <si>
    <t>Rotary club Třebíč,</t>
  </si>
  <si>
    <t>DG0120006</t>
  </si>
  <si>
    <t>RC Zlín</t>
  </si>
  <si>
    <t>DG0120007</t>
  </si>
  <si>
    <t>DG0120009</t>
  </si>
  <si>
    <t>RC Bratislava Danube</t>
  </si>
  <si>
    <t>DG0120011</t>
  </si>
  <si>
    <t>DG0120013</t>
  </si>
  <si>
    <t>RC Nitra</t>
  </si>
  <si>
    <t>DG0120015</t>
  </si>
  <si>
    <t>DG0120017</t>
  </si>
  <si>
    <t>ČSOB1060003</t>
  </si>
  <si>
    <t>mzda 06/2019</t>
  </si>
  <si>
    <t>331001</t>
  </si>
  <si>
    <t>RIČS0850002</t>
  </si>
  <si>
    <t>Odchozí úhrada</t>
  </si>
  <si>
    <t>RIČS0850003</t>
  </si>
  <si>
    <t>RIČS0850004</t>
  </si>
  <si>
    <t>RIČS0850005</t>
  </si>
  <si>
    <t>Macháčková Adéla</t>
  </si>
  <si>
    <t>DPP mzdy 3/2019 + 6/2019</t>
  </si>
  <si>
    <t>RIČS0850006</t>
  </si>
  <si>
    <t>RIČS0850007</t>
  </si>
  <si>
    <t>RIČS0850008</t>
  </si>
  <si>
    <t>RIČS0850009</t>
  </si>
  <si>
    <t>RIČS0850010</t>
  </si>
  <si>
    <t>SLOb9990016</t>
  </si>
  <si>
    <t>Schmidt Ziga</t>
  </si>
  <si>
    <t>Schmidt Ziga 2019/06, SUD 24</t>
  </si>
  <si>
    <t>SLOb9990017</t>
  </si>
  <si>
    <t>Fulka Jan</t>
  </si>
  <si>
    <t>Fulka Jan 2019/06, SUD 243,</t>
  </si>
  <si>
    <t>SLOb9990018</t>
  </si>
  <si>
    <t>Szanyiova Eva</t>
  </si>
  <si>
    <t>Szanyiova Eva 2019/06, SUD 2</t>
  </si>
  <si>
    <t>20IN002</t>
  </si>
  <si>
    <t>srážková daň 7/2019</t>
  </si>
  <si>
    <t>ČSOB1220003</t>
  </si>
  <si>
    <t>D 2240</t>
  </si>
  <si>
    <t xml:space="preserve">Úhrada FP č. 20FP100, </t>
  </si>
  <si>
    <t>20IN003</t>
  </si>
  <si>
    <t>srážková daň 8/2019</t>
  </si>
  <si>
    <t>2.1.06.1</t>
  </si>
  <si>
    <t>ČSOB1340005</t>
  </si>
  <si>
    <t>DPP mzda 8/2019</t>
  </si>
  <si>
    <t>20IN004</t>
  </si>
  <si>
    <t>srážková daň 9/2019</t>
  </si>
  <si>
    <t>ČSOB1400004</t>
  </si>
  <si>
    <t xml:space="preserve">Úhrada FP č. 20FP091, </t>
  </si>
  <si>
    <t>RIČS1060001</t>
  </si>
  <si>
    <t>DPP 9/2019</t>
  </si>
  <si>
    <t>RIČS1060002</t>
  </si>
  <si>
    <t>DPP 9/2019DPP 9/2019</t>
  </si>
  <si>
    <t>RIČS1060004</t>
  </si>
  <si>
    <t>RIČS1060005</t>
  </si>
  <si>
    <t>SLOb9990077</t>
  </si>
  <si>
    <t>mzda VM za 9/19 Schmidt</t>
  </si>
  <si>
    <t>20IN006</t>
  </si>
  <si>
    <t>srážková daň 10/2019</t>
  </si>
  <si>
    <t>42,43,44/2019.2</t>
  </si>
  <si>
    <t>ČSOB1550003</t>
  </si>
  <si>
    <t>Úhrada FP č. 20FP077, Mzda DS za 10/2019 v Kč</t>
  </si>
  <si>
    <t>RIČS1110001</t>
  </si>
  <si>
    <t>Mzdy VM za 10/2019</t>
  </si>
  <si>
    <t>RIČS1110002</t>
  </si>
  <si>
    <t>RIČS1110003</t>
  </si>
  <si>
    <t>RIČS1110004</t>
  </si>
  <si>
    <t>RIČS1110005</t>
  </si>
  <si>
    <t>RIČS1110006</t>
  </si>
  <si>
    <t>RIČS1110007</t>
  </si>
  <si>
    <t>RIČS1110008</t>
  </si>
  <si>
    <t>RIČS1110009</t>
  </si>
  <si>
    <t>SLOb9990081</t>
  </si>
  <si>
    <t>Úhrada FP č. 20FP079, Mzdy VM za 10/2019 v EUR</t>
  </si>
  <si>
    <t>SLOb9990082</t>
  </si>
  <si>
    <t>SLOb9990083</t>
  </si>
  <si>
    <t>20IN007</t>
  </si>
  <si>
    <t>srážková daň 11/2019</t>
  </si>
  <si>
    <t>59/2019.2</t>
  </si>
  <si>
    <t>ČSOB1600003</t>
  </si>
  <si>
    <t>Úhrada FP č. 20FP067, mzda DS za 11/2019</t>
  </si>
  <si>
    <t>20IN008</t>
  </si>
  <si>
    <t>srážková daň 12/2019</t>
  </si>
  <si>
    <t>ČSOB0050005</t>
  </si>
  <si>
    <t>20IN009</t>
  </si>
  <si>
    <t>srážková daň 1/2020</t>
  </si>
  <si>
    <t>ČSOB0140005</t>
  </si>
  <si>
    <t>20IN010</t>
  </si>
  <si>
    <t>srážková daň 2/2020</t>
  </si>
  <si>
    <t>ČSOB0370009</t>
  </si>
  <si>
    <t>DPP mzda 2/2020</t>
  </si>
  <si>
    <t>335010</t>
  </si>
  <si>
    <t>20FP167</t>
  </si>
  <si>
    <t>vyúčtování zálohy CP 136/2019 18OZ147</t>
  </si>
  <si>
    <t>RIČS0850001</t>
  </si>
  <si>
    <t>srážková daň za zaměstnance DPP</t>
  </si>
  <si>
    <t>ČSOB1220001</t>
  </si>
  <si>
    <t>Úhrada FP č. 20FP101, srážková daň za 7/19</t>
  </si>
  <si>
    <t>ČSOB1340006</t>
  </si>
  <si>
    <t>FÚ Jihlava</t>
  </si>
  <si>
    <t>FÚ Jihlava 8/2019</t>
  </si>
  <si>
    <t>ČSOB1400001</t>
  </si>
  <si>
    <t>9/2019</t>
  </si>
  <si>
    <t>RIČS1060003</t>
  </si>
  <si>
    <t>ČSOB1550001</t>
  </si>
  <si>
    <t>ČSOB1600001</t>
  </si>
  <si>
    <t>ČSOB0050004</t>
  </si>
  <si>
    <t>ČSOB0140003</t>
  </si>
  <si>
    <t>ČSOB0370004</t>
  </si>
  <si>
    <t>ČSOB0380032</t>
  </si>
  <si>
    <t>doplatek sr. daně za r. 2019</t>
  </si>
  <si>
    <t>378050</t>
  </si>
  <si>
    <t>SLOb9990086</t>
  </si>
  <si>
    <t>mylná platba - vráceno</t>
  </si>
  <si>
    <t>OM II. outbonds Kromeriz cestovne Kollar</t>
  </si>
  <si>
    <t>RIČS0010002</t>
  </si>
  <si>
    <t>Rotary Youth Exchang</t>
  </si>
  <si>
    <t>RIČS0010003</t>
  </si>
  <si>
    <t>RIČS0010004</t>
  </si>
  <si>
    <t>RIČS0010005</t>
  </si>
  <si>
    <t>RIČS0010006</t>
  </si>
  <si>
    <t>RIČS0020002</t>
  </si>
  <si>
    <t>RIČS0020003</t>
  </si>
  <si>
    <t>SLOb0010002</t>
  </si>
  <si>
    <t>Prispevek na inboundy 2020 RC Bratislava</t>
  </si>
  <si>
    <t>SLOb0010003</t>
  </si>
  <si>
    <t>Prispevek na inboundy 2020 RC Kosice Classic</t>
  </si>
  <si>
    <t>SLOb0010004</t>
  </si>
  <si>
    <t>RIČS0080001</t>
  </si>
  <si>
    <t>RIČS0080002</t>
  </si>
  <si>
    <t>RIČS0080003</t>
  </si>
  <si>
    <t>SLOb0020001</t>
  </si>
  <si>
    <t>Lenka Drozdova RC Kosice zaplaceno 30.12.2019 ST</t>
  </si>
  <si>
    <t>SLOb0020002</t>
  </si>
  <si>
    <t>Ivana Dragonova Kosice zaplaceno 27.12.2019</t>
  </si>
  <si>
    <t>SLOb0020003</t>
  </si>
  <si>
    <t>Cerneyova Ema RC Nitra zaplaceno 23.12.2019</t>
  </si>
  <si>
    <t>SLOb0020007</t>
  </si>
  <si>
    <t>SLOb0020008</t>
  </si>
  <si>
    <t>Juraj Micko poplatok short term 2020 RC Kosice</t>
  </si>
  <si>
    <t>RIČS0110001</t>
  </si>
  <si>
    <t>381010</t>
  </si>
  <si>
    <t>ČSOB1060007</t>
  </si>
  <si>
    <t>RC Ostrava - organiz</t>
  </si>
  <si>
    <t>převod daru od Mag.Ostrava organizátorovi DK na Konferenční účet RC Ostrava</t>
  </si>
  <si>
    <t>383000</t>
  </si>
  <si>
    <t>20IN020</t>
  </si>
  <si>
    <t>seznamy členů objednané, vytištěné a rozselané v 6/20, fakturované společně s čl. příspěvky na d</t>
  </si>
  <si>
    <t>Záloha vedení účetnictví za 7/18-6/19</t>
  </si>
  <si>
    <t>389010</t>
  </si>
  <si>
    <t>ČSOB1070010</t>
  </si>
  <si>
    <t>Úhrada OZ č. 18OZ231, finanční dar do Indonesie - extended project of Paud Nurul Huda, Tangerang</t>
  </si>
  <si>
    <t>ČSOB1070011</t>
  </si>
  <si>
    <t>Zahraniční úhrada -</t>
  </si>
  <si>
    <t>SLOa9980054</t>
  </si>
  <si>
    <t>Langova, chybna platba za DK</t>
  </si>
  <si>
    <t>RIČS1190015</t>
  </si>
  <si>
    <t>SLOa9980081</t>
  </si>
  <si>
    <t>Vjeszt Gabriel RI Distrikt 2240, cestovne DGE, Dubrovnik, dokl. c.52, R 2.1.0</t>
  </si>
  <si>
    <t>ČSOB0040001</t>
  </si>
  <si>
    <t>Transakce platební k</t>
  </si>
  <si>
    <t>SLOb0020005</t>
  </si>
  <si>
    <t>Zaúčtovanie poplatku</t>
  </si>
  <si>
    <t>ČSOB0130005</t>
  </si>
  <si>
    <t>20IN018</t>
  </si>
  <si>
    <t>Rotary Youth Exchange Czechia &amp; Slovakia, z.ú.</t>
  </si>
  <si>
    <t xml:space="preserve">převod sumy nákladů na účty pohledávek </t>
  </si>
  <si>
    <t>převod sumy výnosů na účty závazků</t>
  </si>
  <si>
    <t>převod zůstatků rozvah. účtů závazků</t>
  </si>
  <si>
    <t>RIČS0160001</t>
  </si>
  <si>
    <t>převod zůstatku korunového účtu VM na Ústav</t>
  </si>
  <si>
    <t>395010</t>
  </si>
  <si>
    <t>SLOb9990005</t>
  </si>
  <si>
    <t>Rotary Youth Exchange € 50.000,- prevod zustatku uctu na RYE - 1. platba</t>
  </si>
  <si>
    <t>SLOb9990006</t>
  </si>
  <si>
    <t>Rotary Youth Exchange € 22.573,21 prevod zustatku na RYE - 2. platba</t>
  </si>
  <si>
    <t>20FP058</t>
  </si>
  <si>
    <t>Tisk Seznamů 18/19 - 300 ks</t>
  </si>
  <si>
    <t>501040</t>
  </si>
  <si>
    <t>20FP143</t>
  </si>
  <si>
    <t>Poštovné a kanc. výdaje DS za 2.Q 2020</t>
  </si>
  <si>
    <t>142/2020.1</t>
  </si>
  <si>
    <t>20FP053</t>
  </si>
  <si>
    <t>Dotisk Seznamů 2019/20 - 100 ks</t>
  </si>
  <si>
    <t>504200</t>
  </si>
  <si>
    <t>15/2019.2</t>
  </si>
  <si>
    <t>20FP105</t>
  </si>
  <si>
    <t>Clo a DHL za oznaky</t>
  </si>
  <si>
    <t>92/2020.1</t>
  </si>
  <si>
    <t>20FP089</t>
  </si>
  <si>
    <t>Seznamy členů 19/20 - 800 ks</t>
  </si>
  <si>
    <t>108/2020.1</t>
  </si>
  <si>
    <t>20FP061</t>
  </si>
  <si>
    <t>CP Záhřeb</t>
  </si>
  <si>
    <t>512010</t>
  </si>
  <si>
    <t>2.1.04</t>
  </si>
  <si>
    <t>2/2019.2</t>
  </si>
  <si>
    <t>20FP104</t>
  </si>
  <si>
    <t>CP Brno 7.8.2019</t>
  </si>
  <si>
    <t>6/2019.2</t>
  </si>
  <si>
    <t>20FP099</t>
  </si>
  <si>
    <t>CP 11/2019.2 Praha</t>
  </si>
  <si>
    <t>11/2019.2</t>
  </si>
  <si>
    <t>20FP098</t>
  </si>
  <si>
    <t>CP 12/2019.2 - Praha dne 27.8.2019</t>
  </si>
  <si>
    <t>12/2019.2</t>
  </si>
  <si>
    <t>20FP097</t>
  </si>
  <si>
    <t>CP 13 - Kočiová, Žilina 13.8.2019</t>
  </si>
  <si>
    <t>13/2019.2</t>
  </si>
  <si>
    <t>20FP094</t>
  </si>
  <si>
    <t>RAC trip 2019 -Sumárně: cestovné</t>
  </si>
  <si>
    <t>19/2019.2</t>
  </si>
  <si>
    <t>20FP093</t>
  </si>
  <si>
    <t>CP Trenčín - DVVM 22.9.2019</t>
  </si>
  <si>
    <t>2.2.08.1</t>
  </si>
  <si>
    <t>21/2019.2</t>
  </si>
  <si>
    <t>20OZ015</t>
  </si>
  <si>
    <t>Cestovní příkaz_Křempek, Šmarda, Bílek, Barák</t>
  </si>
  <si>
    <t>CZ192021</t>
  </si>
  <si>
    <t>20OZ026</t>
  </si>
  <si>
    <t>Cestovní příkaz_Žižková OM inbounds</t>
  </si>
  <si>
    <t>20OZ008</t>
  </si>
  <si>
    <t>Cestovní příkaz_Kollár_20/09//2019_Rožňava_Spišská Teplica - Trenčín_OM I. Inboundi Trenčín - II</t>
  </si>
  <si>
    <t>SK192010</t>
  </si>
  <si>
    <t>20OZ010</t>
  </si>
  <si>
    <t>Kollár Onderj</t>
  </si>
  <si>
    <t>Rebound meeting 2019 Tatranská Lomnica - cestovné</t>
  </si>
  <si>
    <t>SK192013</t>
  </si>
  <si>
    <t>20OZ016</t>
  </si>
  <si>
    <t>Cestovní příkaz - Macháčková, Šmarda, Saitlová, Brůžek,  Barák</t>
  </si>
  <si>
    <t>CZ192022</t>
  </si>
  <si>
    <t>20OZ017</t>
  </si>
  <si>
    <t>Cestovní příkaz_Šrámková</t>
  </si>
  <si>
    <t>CZ192024</t>
  </si>
  <si>
    <t>20FP087</t>
  </si>
  <si>
    <t>CP Tomka Bratislava 10/2019</t>
  </si>
  <si>
    <t>30/2019.2</t>
  </si>
  <si>
    <t>20FP085</t>
  </si>
  <si>
    <t>CP Grunvaldský 23.-27.9.2019 Humenné, Trebišov, Košice, Poproč, Prešov</t>
  </si>
  <si>
    <t>2.1.05</t>
  </si>
  <si>
    <t>33/2019.2</t>
  </si>
  <si>
    <t>20FP080</t>
  </si>
  <si>
    <t>ADG - doprovod DG v Jč 4.-6.11.2019</t>
  </si>
  <si>
    <t>40/2019.2</t>
  </si>
  <si>
    <t>20FP081</t>
  </si>
  <si>
    <t>CP školení Nadace 2019 - Praha 10.11.2019</t>
  </si>
  <si>
    <t>2.2.05.2</t>
  </si>
  <si>
    <t>39/2019.2</t>
  </si>
  <si>
    <t>20FP076</t>
  </si>
  <si>
    <t>CP Dubrovník Rotary Institute 4.-7.10.2019</t>
  </si>
  <si>
    <t>46/2019.2</t>
  </si>
  <si>
    <t>20FP075</t>
  </si>
  <si>
    <t>CP Bohuslavice - školení ADG 23.-24.11.2019</t>
  </si>
  <si>
    <t>2.2.13.1</t>
  </si>
  <si>
    <t>48/2019.2</t>
  </si>
  <si>
    <t>20FP070</t>
  </si>
  <si>
    <t>CP Bohuslavice - školení ADG 6.-7.9.2019</t>
  </si>
  <si>
    <t>53/2019.2</t>
  </si>
  <si>
    <t>20FP071</t>
  </si>
  <si>
    <t>CP Dubrovník Rotary Institute 6.-10.11.2019</t>
  </si>
  <si>
    <t>52/2019.2</t>
  </si>
  <si>
    <t>20FP072</t>
  </si>
  <si>
    <t>CP Charter RC Prešov Šariš 26.-27.9.2019</t>
  </si>
  <si>
    <t>51/2019.2</t>
  </si>
  <si>
    <t>20FP073</t>
  </si>
  <si>
    <t>CP Bohuslavice - školení ADG 22.-23.11.2019</t>
  </si>
  <si>
    <t>50/2019.2</t>
  </si>
  <si>
    <t>20FP074</t>
  </si>
  <si>
    <t>CP Most - konference RAC 11.-13.10.2019</t>
  </si>
  <si>
    <t>49/2019.2</t>
  </si>
  <si>
    <t>20FP040</t>
  </si>
  <si>
    <t>CP Bohuslavice - školení ADG 20.-23.11.2019</t>
  </si>
  <si>
    <t>56/2019.2</t>
  </si>
  <si>
    <t>20FP068</t>
  </si>
  <si>
    <t>CP RAC Most 10.-13.10.2019</t>
  </si>
  <si>
    <t xml:space="preserve">55/2019.2 </t>
  </si>
  <si>
    <t>20FP069</t>
  </si>
  <si>
    <t>2.1.02</t>
  </si>
  <si>
    <t>54/2019.2</t>
  </si>
  <si>
    <t>20FP065</t>
  </si>
  <si>
    <t>CP Brusel - ICC 22.-24.11.2019</t>
  </si>
  <si>
    <t>62/2019.2</t>
  </si>
  <si>
    <t>20FP066</t>
  </si>
  <si>
    <t>CP Bratislava - ICC 11.-12.11-2019</t>
  </si>
  <si>
    <t>61/2019.2</t>
  </si>
  <si>
    <t>20FP119</t>
  </si>
  <si>
    <t>CP Brno - web D 2240 22.1.2020</t>
  </si>
  <si>
    <t>76/2020.1</t>
  </si>
  <si>
    <t>20FP118</t>
  </si>
  <si>
    <t>CP Olomouc 29.-30.1.2020 zajištění PETS + návhru rozpočtu</t>
  </si>
  <si>
    <t>78/2020.1</t>
  </si>
  <si>
    <t>20FP112</t>
  </si>
  <si>
    <t xml:space="preserve">CP GR Olomouc 30.-31.1.2020 </t>
  </si>
  <si>
    <t>84/2020.1</t>
  </si>
  <si>
    <t>20FP113</t>
  </si>
  <si>
    <t>CP Brno - web 22.1.2020, GR Olomouc 30.-31.1.2020 - nová web. aplikace a ostatní</t>
  </si>
  <si>
    <t>2.1.08.3</t>
  </si>
  <si>
    <t>83/2020.1</t>
  </si>
  <si>
    <t xml:space="preserve">CP Brno - web 22.1.2020, GR Olomouc 30.-31.1.2020 </t>
  </si>
  <si>
    <t>20FP114</t>
  </si>
  <si>
    <t>CP GR Olomouc 30.-31.1.2020</t>
  </si>
  <si>
    <t>82/2020.1</t>
  </si>
  <si>
    <t>20FP115</t>
  </si>
  <si>
    <t>81/2020.1</t>
  </si>
  <si>
    <t>20FP116</t>
  </si>
  <si>
    <t>80/2020.1</t>
  </si>
  <si>
    <t>20FP110</t>
  </si>
  <si>
    <t>CP poradní sbor GR Olomouc 29.-31.1.2020</t>
  </si>
  <si>
    <t>86/2020.1</t>
  </si>
  <si>
    <t>20FP031</t>
  </si>
  <si>
    <t>90/2020.1</t>
  </si>
  <si>
    <t>20FP107</t>
  </si>
  <si>
    <t>CP poradní sbor GR Olomouc  30.-31.1.2020</t>
  </si>
  <si>
    <t>89/2020.1</t>
  </si>
  <si>
    <t>20FP090</t>
  </si>
  <si>
    <t>CP Praha 10.3.20 - Výbor pro PR</t>
  </si>
  <si>
    <t>102/2020.1</t>
  </si>
  <si>
    <t>20FP088</t>
  </si>
  <si>
    <t>CP Praha, komise PR 10.3.2020</t>
  </si>
  <si>
    <t>114/2020.1</t>
  </si>
  <si>
    <t>CP č. 136/2019.1 29.5.-6.6. 2019 Hamburg workshop redakcí RWMP a světový kongres RI</t>
  </si>
  <si>
    <t>115/2020.1</t>
  </si>
  <si>
    <t>20FP148</t>
  </si>
  <si>
    <t>RAC CP REM (13.9. Kodaň, 24.10. Caserta, ITA, 16.1.2020 Lisabon, POR</t>
  </si>
  <si>
    <t xml:space="preserve">121/2020.1, 136/2020.1 </t>
  </si>
  <si>
    <t>20FP139</t>
  </si>
  <si>
    <t>Turkovič Alexander</t>
  </si>
  <si>
    <t>CP 147 - GR Olomouc 3.6.2020</t>
  </si>
  <si>
    <t>147/2020.1</t>
  </si>
  <si>
    <t>20FP150</t>
  </si>
  <si>
    <t>CP Brno, Olomouc</t>
  </si>
  <si>
    <t>132/2020.1</t>
  </si>
  <si>
    <t>20FP109</t>
  </si>
  <si>
    <t>CP Žilina</t>
  </si>
  <si>
    <t>156/2019.2</t>
  </si>
  <si>
    <t>20FP126</t>
  </si>
  <si>
    <t>CP účast na MDK Olomouc</t>
  </si>
  <si>
    <t>150/2020.1</t>
  </si>
  <si>
    <t>20FP127</t>
  </si>
  <si>
    <t>CP Prešov, Bohuslavice</t>
  </si>
  <si>
    <t>157/2019.2</t>
  </si>
  <si>
    <t>20FP129</t>
  </si>
  <si>
    <t>CP MDK Olomouc</t>
  </si>
  <si>
    <t>152/2020.1</t>
  </si>
  <si>
    <t>20FP130</t>
  </si>
  <si>
    <t>Vladimír Jandík</t>
  </si>
  <si>
    <t>Cestovné FV 30.1.20 PVG Olomouc</t>
  </si>
  <si>
    <t>2.2.11</t>
  </si>
  <si>
    <t>154/2020.1</t>
  </si>
  <si>
    <t>Cestovné FV 4.3.2020 Brno Reviz. komise</t>
  </si>
  <si>
    <t>Cestovné FV 27.6.2020 MDK Olomouc</t>
  </si>
  <si>
    <t>20FP132</t>
  </si>
  <si>
    <t>Cestovné FV 7.8.2019 Brno</t>
  </si>
  <si>
    <t>151/2020.1</t>
  </si>
  <si>
    <t>Cestovné FV 23.11.2019 Bohuslavice</t>
  </si>
  <si>
    <t>Cestovné FV 16.1.20 Brno</t>
  </si>
  <si>
    <t>Cestovné FV 24.1.2020 Třebíč RYE</t>
  </si>
  <si>
    <t>20FP133</t>
  </si>
  <si>
    <t>CP GR Brno</t>
  </si>
  <si>
    <t>149/2020.1</t>
  </si>
  <si>
    <t>20FP134</t>
  </si>
  <si>
    <t>de Wolf CP Valtice</t>
  </si>
  <si>
    <t>135/2020.1</t>
  </si>
  <si>
    <t>20FP135</t>
  </si>
  <si>
    <t>de Wolf CP Praha</t>
  </si>
  <si>
    <t>134/2020.1</t>
  </si>
  <si>
    <t>20FP138</t>
  </si>
  <si>
    <t>148/2020.1</t>
  </si>
  <si>
    <t>20FP168</t>
  </si>
  <si>
    <t>CP 144 Olomouc mim. DK 26.6.2020</t>
  </si>
  <si>
    <t>144/2019.1</t>
  </si>
  <si>
    <t>20FP169</t>
  </si>
  <si>
    <t>CP 145 charter RotarAct Martin 29.6.2020</t>
  </si>
  <si>
    <t>145/2019.1</t>
  </si>
  <si>
    <t>20FP056</t>
  </si>
  <si>
    <t>Smuteční kytice</t>
  </si>
  <si>
    <t>513010</t>
  </si>
  <si>
    <t>8/2019.2</t>
  </si>
  <si>
    <t>20FP084</t>
  </si>
  <si>
    <t>občerstvení konference RAC 2019</t>
  </si>
  <si>
    <t>34/2019.2</t>
  </si>
  <si>
    <t>20FP041</t>
  </si>
  <si>
    <t>Hospodářský dvůr Bohuslavice s.r.o.</t>
  </si>
  <si>
    <t>Školení ADG Bohuslavice 2019 - pronájem + občerstvení 21.11.2019</t>
  </si>
  <si>
    <t>47/2019.2</t>
  </si>
  <si>
    <t>20FP035</t>
  </si>
  <si>
    <t>občerstvení během školení Nadace Martin 2019</t>
  </si>
  <si>
    <t>65/2019.2</t>
  </si>
  <si>
    <t>20FP064</t>
  </si>
  <si>
    <t>Restaurační služby - ICC Bratislava - pronájem. občerstvení 12.10.2019</t>
  </si>
  <si>
    <t>63/2019.2</t>
  </si>
  <si>
    <t>20FP117</t>
  </si>
  <si>
    <t>Jednání Guvernérské rady 30.1.2020 - pronájem prostor + občerstvení</t>
  </si>
  <si>
    <t>79/2020.1</t>
  </si>
  <si>
    <t>20FP140</t>
  </si>
  <si>
    <t>Výdaj Alumni 2019/2020</t>
  </si>
  <si>
    <t>2.2.15</t>
  </si>
  <si>
    <t>146/2020.1</t>
  </si>
  <si>
    <t>20FP005</t>
  </si>
  <si>
    <t>DHL poštovné JAR_expres envelope</t>
  </si>
  <si>
    <t>518020</t>
  </si>
  <si>
    <t>CZ192003</t>
  </si>
  <si>
    <t>20FP006</t>
  </si>
  <si>
    <t>CZ192004</t>
  </si>
  <si>
    <t>20OZ001</t>
  </si>
  <si>
    <t>Poštovné - Szanyiová</t>
  </si>
  <si>
    <t>SK192004</t>
  </si>
  <si>
    <t>20OZ004</t>
  </si>
  <si>
    <t>Poštovné - Barák</t>
  </si>
  <si>
    <t>CZ192008</t>
  </si>
  <si>
    <t>20FP009</t>
  </si>
  <si>
    <t>SECUPACK s.r.o.</t>
  </si>
  <si>
    <t>Česká pošta</t>
  </si>
  <si>
    <t>Poštovné, refundace Barák</t>
  </si>
  <si>
    <t>CZ192010</t>
  </si>
  <si>
    <t>20OZ002</t>
  </si>
  <si>
    <t>SK192005</t>
  </si>
  <si>
    <t>20FP016</t>
  </si>
  <si>
    <t>Manková Magdaléna</t>
  </si>
  <si>
    <t>Poštovné, obálky</t>
  </si>
  <si>
    <t>CZ192013</t>
  </si>
  <si>
    <t>20FP092</t>
  </si>
  <si>
    <t>Poštovné sekretáře za 3.Q 2019</t>
  </si>
  <si>
    <t>20/2019.2</t>
  </si>
  <si>
    <t>20FP022</t>
  </si>
  <si>
    <t>DHL poštovné Korea</t>
  </si>
  <si>
    <t>CZ192019</t>
  </si>
  <si>
    <t>20FP086</t>
  </si>
  <si>
    <t>Poštovné - rozesílka Seznamů 18/19 v SR</t>
  </si>
  <si>
    <t>31/2019.2</t>
  </si>
  <si>
    <t>20FP024</t>
  </si>
  <si>
    <t>CZ192025</t>
  </si>
  <si>
    <t>20FP026</t>
  </si>
  <si>
    <t>CZ192027</t>
  </si>
  <si>
    <t>20FP083</t>
  </si>
  <si>
    <t>Poštovné - (zaslání vybraných čísel RGN Jedlička)</t>
  </si>
  <si>
    <t>37/2019.2</t>
  </si>
  <si>
    <t>20FP027</t>
  </si>
  <si>
    <t>DHL poštovné Kanada</t>
  </si>
  <si>
    <t>CZ192029</t>
  </si>
  <si>
    <t>20FP063</t>
  </si>
  <si>
    <t>Poštovné DS za 4.Q 2019</t>
  </si>
  <si>
    <t>67/2019.2</t>
  </si>
  <si>
    <t>20FP096</t>
  </si>
  <si>
    <t>Poštovné DS za 1.Q 2020</t>
  </si>
  <si>
    <t>106/2020.1</t>
  </si>
  <si>
    <t>20FP166</t>
  </si>
  <si>
    <t>Poštovné a balné Seznamy 19/20 - SR a ČR</t>
  </si>
  <si>
    <t>116/2020.1</t>
  </si>
  <si>
    <t>20FP149</t>
  </si>
  <si>
    <t>Poštovné - rozesílání PHF</t>
  </si>
  <si>
    <t>133/2020.1</t>
  </si>
  <si>
    <t>20FP055</t>
  </si>
  <si>
    <t>Internet + tel. DS</t>
  </si>
  <si>
    <t>518021</t>
  </si>
  <si>
    <t>10/2019.2</t>
  </si>
  <si>
    <t>20FP051</t>
  </si>
  <si>
    <t>Tel. a internet DS</t>
  </si>
  <si>
    <t>18/2019.2</t>
  </si>
  <si>
    <t>20FP050</t>
  </si>
  <si>
    <t>Tel a data DS</t>
  </si>
  <si>
    <t>26/2019.2</t>
  </si>
  <si>
    <t>20FP043</t>
  </si>
  <si>
    <t>Tel. a internet DS 10-11/2019</t>
  </si>
  <si>
    <t>41/2019.2</t>
  </si>
  <si>
    <t>20FP037</t>
  </si>
  <si>
    <t>Tel. a data DS</t>
  </si>
  <si>
    <t>60/2019.2</t>
  </si>
  <si>
    <t>20FP034</t>
  </si>
  <si>
    <t>provoz SIM na platebním terminálu</t>
  </si>
  <si>
    <t>66/2019.2</t>
  </si>
  <si>
    <t>20FP121</t>
  </si>
  <si>
    <t>Tel. a internet DS 12-1/2020</t>
  </si>
  <si>
    <t>75/2020.1</t>
  </si>
  <si>
    <t>20FP108</t>
  </si>
  <si>
    <t>Tel. a data DS 1-2/2020</t>
  </si>
  <si>
    <t>88/2020.1</t>
  </si>
  <si>
    <t>20FP102</t>
  </si>
  <si>
    <t>100/2020.1</t>
  </si>
  <si>
    <t>20FP091</t>
  </si>
  <si>
    <t>111/2020.1</t>
  </si>
  <si>
    <t>20FP164</t>
  </si>
  <si>
    <t>118/2020.1</t>
  </si>
  <si>
    <t>20FP152</t>
  </si>
  <si>
    <t>130/2020.1</t>
  </si>
  <si>
    <t>20FP171</t>
  </si>
  <si>
    <t>Nájem sklad Autoklub Pha</t>
  </si>
  <si>
    <t>518025</t>
  </si>
  <si>
    <t>99/2020.1</t>
  </si>
  <si>
    <t>20FP128</t>
  </si>
  <si>
    <t>pronájem zas. míst. 10.6.2020</t>
  </si>
  <si>
    <t>153/2020.1</t>
  </si>
  <si>
    <t>20FP142</t>
  </si>
  <si>
    <t>Náklady na realizaci DK 2020 Olomouc fa hot. Flora</t>
  </si>
  <si>
    <t>143/2020.1</t>
  </si>
  <si>
    <t>20FP001</t>
  </si>
  <si>
    <t>Administratívna činnost spojená se službou mládeži, dle Smlouvy o výkonu administrativní činnost</t>
  </si>
  <si>
    <t>518031</t>
  </si>
  <si>
    <t>SK192001</t>
  </si>
  <si>
    <t>20FP004</t>
  </si>
  <si>
    <t>CZ192001</t>
  </si>
  <si>
    <t>20FP011</t>
  </si>
  <si>
    <t>SK192007</t>
  </si>
  <si>
    <t>20FP017</t>
  </si>
  <si>
    <t>CZ192014</t>
  </si>
  <si>
    <t>20FP014</t>
  </si>
  <si>
    <t>SK192014</t>
  </si>
  <si>
    <t>20FP023</t>
  </si>
  <si>
    <t>CZ192023</t>
  </si>
  <si>
    <t>20FP049</t>
  </si>
  <si>
    <t>zavedení systému WF, aktualizace dle požadavků</t>
  </si>
  <si>
    <t>518033</t>
  </si>
  <si>
    <t>27/2019.2</t>
  </si>
  <si>
    <t>vedení účetnictví 7-9/2019</t>
  </si>
  <si>
    <t>provoz-tech. podpora systému WF 7-9/2019</t>
  </si>
  <si>
    <t>20FP048</t>
  </si>
  <si>
    <t>provoz +techn. podpora IS WF za 10-12/2019</t>
  </si>
  <si>
    <t>28/2019.2</t>
  </si>
  <si>
    <t>20FP032</t>
  </si>
  <si>
    <t>vedení účetniství za 10-12/19</t>
  </si>
  <si>
    <t>77/2019.2</t>
  </si>
  <si>
    <t>20FP125</t>
  </si>
  <si>
    <t>provoz + techn. podpora IS WF za 1 - 3/2020</t>
  </si>
  <si>
    <t>70/2020.1</t>
  </si>
  <si>
    <t>20FP095</t>
  </si>
  <si>
    <t>vedení účetnictví D za 1-3/2020</t>
  </si>
  <si>
    <t>107/2020.1</t>
  </si>
  <si>
    <t>20FP078</t>
  </si>
  <si>
    <t>Provoz fakturačního SW za 4-6/20</t>
  </si>
  <si>
    <t>110/2020.1</t>
  </si>
  <si>
    <t>vedení účetnictví + účetní poradenství 4-6/2020</t>
  </si>
  <si>
    <t>20FP062</t>
  </si>
  <si>
    <t>Publikace RGN 7-8/19</t>
  </si>
  <si>
    <t>518035</t>
  </si>
  <si>
    <t>1/2019.2</t>
  </si>
  <si>
    <t>20FP008</t>
  </si>
  <si>
    <t>vizitky - změna země studenti 100 ks</t>
  </si>
  <si>
    <t>CZ192007</t>
  </si>
  <si>
    <t>20FP054</t>
  </si>
  <si>
    <t>Fa za RGN 4/2019 - 2100 ks</t>
  </si>
  <si>
    <t>2.2.03</t>
  </si>
  <si>
    <t>14/2019.2</t>
  </si>
  <si>
    <t>20FP052</t>
  </si>
  <si>
    <t>Publikace RGN za 9-10/2019</t>
  </si>
  <si>
    <t>16/2019.2</t>
  </si>
  <si>
    <t>20FP019</t>
  </si>
  <si>
    <t>Vizitky EEMA Rajská + Šrámková</t>
  </si>
  <si>
    <t>CZ192016</t>
  </si>
  <si>
    <t>20FP020</t>
  </si>
  <si>
    <t>Polokošile pro inboundy</t>
  </si>
  <si>
    <t>CZ192017</t>
  </si>
  <si>
    <t>20FP021</t>
  </si>
  <si>
    <t>Facebook reklama srpen a září 2019</t>
  </si>
  <si>
    <t>CZ192018</t>
  </si>
  <si>
    <t>20FP047</t>
  </si>
  <si>
    <t>RGN 5/2019 - 2300 ks</t>
  </si>
  <si>
    <t>29/2019.2</t>
  </si>
  <si>
    <t>20FP045</t>
  </si>
  <si>
    <t>Publikace RGN 11-12/2019</t>
  </si>
  <si>
    <t>36/2019.2</t>
  </si>
  <si>
    <t>20FP033</t>
  </si>
  <si>
    <t>Activity promotion s.r.o.</t>
  </si>
  <si>
    <t>Doplatek -výstavní panely</t>
  </si>
  <si>
    <t>68/2019.2</t>
  </si>
  <si>
    <t>20FP036</t>
  </si>
  <si>
    <t>RGN 6/2019 - 2300 ks - redakce</t>
  </si>
  <si>
    <t>64/2019.2</t>
  </si>
  <si>
    <t>korektury</t>
  </si>
  <si>
    <t>2.2.03.6</t>
  </si>
  <si>
    <t>produkce</t>
  </si>
  <si>
    <t>2.2.03.2</t>
  </si>
  <si>
    <t>tisk</t>
  </si>
  <si>
    <t>distribuce</t>
  </si>
  <si>
    <t>2.2.03.5</t>
  </si>
  <si>
    <t>sleva za inzerci</t>
  </si>
  <si>
    <t>20FP123</t>
  </si>
  <si>
    <t xml:space="preserve">Publikace RGN za 1-2/2020 </t>
  </si>
  <si>
    <t>72/2020.1</t>
  </si>
  <si>
    <t>20FP106</t>
  </si>
  <si>
    <t>RGN 1/2020 - 2150 ks redakce a editace</t>
  </si>
  <si>
    <t>91/2020.1</t>
  </si>
  <si>
    <t>RGN 1/2020 - 2150 ks grafika + DTP</t>
  </si>
  <si>
    <t>RGN 1/2020 - 2150 ks tisk</t>
  </si>
  <si>
    <t>RGN 1/2020 - 2150 ks distribuce</t>
  </si>
  <si>
    <t>RGN 1/2020 - 2150 ks jazyk. korektuy + produkce</t>
  </si>
  <si>
    <t>20FP067</t>
  </si>
  <si>
    <t>Publikace RGN 3-4/2020</t>
  </si>
  <si>
    <t>95/2020.1</t>
  </si>
  <si>
    <t>20FP079</t>
  </si>
  <si>
    <t>RGN 2/2020 - 2150 ks</t>
  </si>
  <si>
    <t>113/2020.1</t>
  </si>
  <si>
    <t>20FP165</t>
  </si>
  <si>
    <t>RGN publikace Floowie za 5-6/20</t>
  </si>
  <si>
    <t>117/2020.1</t>
  </si>
  <si>
    <t>20FP141</t>
  </si>
  <si>
    <t>Google Ireland Limited</t>
  </si>
  <si>
    <t>141/2020.1</t>
  </si>
  <si>
    <t>20FP131</t>
  </si>
  <si>
    <t>Milan Knotner</t>
  </si>
  <si>
    <t>Výroba animované prezentace pro DK 2020</t>
  </si>
  <si>
    <t>155/2020.1</t>
  </si>
  <si>
    <t>20FP136</t>
  </si>
  <si>
    <t>RGN č. 3/2020 redakční práce</t>
  </si>
  <si>
    <t>159/2020.1</t>
  </si>
  <si>
    <t>RGN č. 3/2020 ostatní</t>
  </si>
  <si>
    <t>RGN č. 3/2020</t>
  </si>
  <si>
    <t>20FP137</t>
  </si>
  <si>
    <t>Stanislav Srnka</t>
  </si>
  <si>
    <t>Tis mat. podle podkladů RI pro kluby - skládaný leták A4 75 druhů á 300 ks</t>
  </si>
  <si>
    <t>160/2020.1</t>
  </si>
  <si>
    <t>20FP155</t>
  </si>
  <si>
    <t>Výroba Roll Up 75 ks pro kluby</t>
  </si>
  <si>
    <t>161/2020.1</t>
  </si>
  <si>
    <t>20FP039</t>
  </si>
  <si>
    <t>Úpravy webu D - rotary2240.org</t>
  </si>
  <si>
    <t>518036</t>
  </si>
  <si>
    <t>57/2019.2</t>
  </si>
  <si>
    <t>20FP124</t>
  </si>
  <si>
    <t>Úpravy webu D 2240 za 12/2019</t>
  </si>
  <si>
    <t>71/2020.1</t>
  </si>
  <si>
    <t>20FP030</t>
  </si>
  <si>
    <t>úpravy a údržba webu D 2240 za 1-2/20</t>
  </si>
  <si>
    <t>93/2020.1</t>
  </si>
  <si>
    <t>20FP172</t>
  </si>
  <si>
    <t>Úprava webu D 2240</t>
  </si>
  <si>
    <t>104/2020.1</t>
  </si>
  <si>
    <t>20FP103</t>
  </si>
  <si>
    <t>správa webu za 3/20</t>
  </si>
  <si>
    <t>109/2020.1</t>
  </si>
  <si>
    <t>20FP162</t>
  </si>
  <si>
    <t>web práce za 4/20</t>
  </si>
  <si>
    <t>120/2020.1</t>
  </si>
  <si>
    <t>20FP144</t>
  </si>
  <si>
    <t>Úpravy webu D - rotary2240.org za 5/2020</t>
  </si>
  <si>
    <t>140/2020.1</t>
  </si>
  <si>
    <t>20FP173</t>
  </si>
  <si>
    <t>Roční poplatek D 2240 na ICC RI</t>
  </si>
  <si>
    <t>518037</t>
  </si>
  <si>
    <t>103/2020.1</t>
  </si>
  <si>
    <t>20FP170</t>
  </si>
  <si>
    <t>Příspěvek skautské nadaci na r. 2020</t>
  </si>
  <si>
    <t>112/2020.1</t>
  </si>
  <si>
    <t>20FP057</t>
  </si>
  <si>
    <t>Provoz mail serveru D 2240 na 1 rok</t>
  </si>
  <si>
    <t>518039</t>
  </si>
  <si>
    <t>7/2019.2</t>
  </si>
  <si>
    <t>20OZ005</t>
  </si>
  <si>
    <t>Refundace nákladů_Barák</t>
  </si>
  <si>
    <t>CZ192009</t>
  </si>
  <si>
    <t>20FP046</t>
  </si>
  <si>
    <t>prodl. domény "rotarygoodnews.cz"</t>
  </si>
  <si>
    <t>32/2019.2</t>
  </si>
  <si>
    <t>20FP044</t>
  </si>
  <si>
    <t>Doména: rotary.cz - do 11/2020</t>
  </si>
  <si>
    <t>35/2019.2</t>
  </si>
  <si>
    <t>20FP042</t>
  </si>
  <si>
    <t>Doména "rotary2240.cz" - 18.12.2019-17.12.2020</t>
  </si>
  <si>
    <t>45/2019.2</t>
  </si>
  <si>
    <t>20FP038</t>
  </si>
  <si>
    <t>údržba domény - rotex2240.cz 1-12/2020</t>
  </si>
  <si>
    <t>58/2019.2</t>
  </si>
  <si>
    <t>20FP120</t>
  </si>
  <si>
    <t>Registrace domény "rotarygoodnews.sk"</t>
  </si>
  <si>
    <t>74/2020.1</t>
  </si>
  <si>
    <t>20FP100</t>
  </si>
  <si>
    <t>údržba domény - rotaract.cz 3/20-3/2021</t>
  </si>
  <si>
    <t>98/2020.1</t>
  </si>
  <si>
    <t>20FP101</t>
  </si>
  <si>
    <t>Doména - ryla.cz (4/20-4/21)</t>
  </si>
  <si>
    <t>101/2020.1</t>
  </si>
  <si>
    <t>20FP163</t>
  </si>
  <si>
    <t>Fa za doménu: rotary.sk (6/20-6/21)</t>
  </si>
  <si>
    <t>119/2020.1</t>
  </si>
  <si>
    <t>20FP154</t>
  </si>
  <si>
    <t>SSP Group s.r.o.</t>
  </si>
  <si>
    <t>Fa za poskytnutí sídla D 2240 6/20-6/21</t>
  </si>
  <si>
    <t>128/2020.1</t>
  </si>
  <si>
    <t>20FP153</t>
  </si>
  <si>
    <t>údržba domény - 4x</t>
  </si>
  <si>
    <t>129/2020.1</t>
  </si>
  <si>
    <t>20FP145</t>
  </si>
  <si>
    <t>Kredit distr. od 25.6.2020 - do 24.6.2021:</t>
  </si>
  <si>
    <t>139/2020.1</t>
  </si>
  <si>
    <t>20FP146</t>
  </si>
  <si>
    <t>Údržba domény: rotary2240.org (od 22.7.2020 - do 21.7.2021</t>
  </si>
  <si>
    <t>138/2020.1</t>
  </si>
  <si>
    <t>20FP147</t>
  </si>
  <si>
    <t>Seznam.cz, a.s.</t>
  </si>
  <si>
    <t>Dobití kreditu na platbu údržby domén distriktru</t>
  </si>
  <si>
    <t>137/2020.1</t>
  </si>
  <si>
    <t>20FP003</t>
  </si>
  <si>
    <t xml:space="preserve">EEMA 2019 - registrační poplatky + ubytování Rajská 30.8.-2.9.2019 </t>
  </si>
  <si>
    <t>518045</t>
  </si>
  <si>
    <t>SK192003</t>
  </si>
  <si>
    <t>20FP059</t>
  </si>
  <si>
    <t>Chata Biela Stopa</t>
  </si>
  <si>
    <t>doplatek ubytování hotelu 11.-13.7.2019</t>
  </si>
  <si>
    <t>4/2019.2</t>
  </si>
  <si>
    <t>20FP060</t>
  </si>
  <si>
    <t xml:space="preserve">ubytování 11.-13.7.2019 </t>
  </si>
  <si>
    <t>3/2019.2</t>
  </si>
  <si>
    <t>RAC trip 2019 -Sumárně: věcné výdaje/ubytování, vlak.jízdné, stravné</t>
  </si>
  <si>
    <t>20FP012</t>
  </si>
  <si>
    <t xml:space="preserve">OM I. Inboundi Trenčín - III. část - ubytování a nájem 20.-22.9.2019 </t>
  </si>
  <si>
    <t>SK192009</t>
  </si>
  <si>
    <t>20FP013</t>
  </si>
  <si>
    <t>OM I. inboundi 2019 Trenčín - I. část - pronájme auly, stravování, cestovné, občerstvení</t>
  </si>
  <si>
    <t>SK192011</t>
  </si>
  <si>
    <t>20FP029</t>
  </si>
  <si>
    <t>OM I. Inboundi Trenčín - I. část - cestovné účastníkům 20.-22.9.2019</t>
  </si>
  <si>
    <t>CZ192031</t>
  </si>
  <si>
    <t>20FP082</t>
  </si>
  <si>
    <t>Akce ALUMNI 2.11.2019 jízdné MHD, občerstvení, rukavice, chlebíčky</t>
  </si>
  <si>
    <t>38/2019.2</t>
  </si>
  <si>
    <t>20FP018</t>
  </si>
  <si>
    <t>Zoner Photo Studio X - obnova jednoletho předplatného Barák, Manková</t>
  </si>
  <si>
    <t>518070</t>
  </si>
  <si>
    <t>CZ192015</t>
  </si>
  <si>
    <t>20FP160</t>
  </si>
  <si>
    <t>ZOOM Video Communications Inc.</t>
  </si>
  <si>
    <t>3x fa za licenci ZOOM</t>
  </si>
  <si>
    <t>122/2020.1</t>
  </si>
  <si>
    <t>20FP151</t>
  </si>
  <si>
    <t>Alza.cz a.s.</t>
  </si>
  <si>
    <t>Licence SW MS Office pro činnost DS</t>
  </si>
  <si>
    <t>131/2020.1</t>
  </si>
  <si>
    <t>hrubá mzda DPP 7/2019 Kovář</t>
  </si>
  <si>
    <t>521002</t>
  </si>
  <si>
    <t>hrubá mzda DPP 8/2019 Kovář</t>
  </si>
  <si>
    <t>hrubá mzda DPP 9/2019 Kovář</t>
  </si>
  <si>
    <t>hrubá mzda DPP 9/2019 Saitlová</t>
  </si>
  <si>
    <t>hrubá mzda DPP 9/2019 Manková</t>
  </si>
  <si>
    <t>hrubá mzda DPP 9/2019 Rajská</t>
  </si>
  <si>
    <t>hrubá mzda DPP 9/2019 Schmidt</t>
  </si>
  <si>
    <t>hrubá mzda DPP 9/2019 Bílek</t>
  </si>
  <si>
    <t>hrubá mzda DPP 10/2019 Fulka</t>
  </si>
  <si>
    <t>hrubá mzda DPP 10/2019 Kovář</t>
  </si>
  <si>
    <t>hrubá mzda DPP 10/2019 Ježek</t>
  </si>
  <si>
    <t>hrubá mzda DPP 10/2019 Macháčková</t>
  </si>
  <si>
    <t>hrubá mzda DPP 10/2019 Manková</t>
  </si>
  <si>
    <t>hrubá mzda DPP 10/2019 Szaniyová</t>
  </si>
  <si>
    <t>hrubá mzda DPP 10/2019 Šmarda</t>
  </si>
  <si>
    <t>hrubá mzda DPP 10/2019 Šrámková</t>
  </si>
  <si>
    <t>hrubá mzda DPP 10/2019 Ullmanová</t>
  </si>
  <si>
    <t>hrubá mzda DPP 10/2019 Rajská</t>
  </si>
  <si>
    <t>hrubá mzda DPP 10/2019 Schmidt</t>
  </si>
  <si>
    <t>hrubá mzda DPP 10/2019 Bílek</t>
  </si>
  <si>
    <t>hrubá mzda DPP 10/2019 Saitlová</t>
  </si>
  <si>
    <t>hrubá mzda DPP 11/2019 Kovář</t>
  </si>
  <si>
    <t>59/2019.1</t>
  </si>
  <si>
    <t>hrubá mzda DPP 12/2019 Kovář</t>
  </si>
  <si>
    <t>73/2020.1</t>
  </si>
  <si>
    <t>20IN014</t>
  </si>
  <si>
    <t>hrubá mzda DPP 3/2019 Šmarda</t>
  </si>
  <si>
    <t>hrubá mzda DPP 5/2019 Manková</t>
  </si>
  <si>
    <t>hrubá mzda DPP 5/2019 Saitlová</t>
  </si>
  <si>
    <t>hrubá mzda DPP 6/2019 Šmarda</t>
  </si>
  <si>
    <t>hrubá mzda DPP 1/2020 Kovář</t>
  </si>
  <si>
    <t>87/2020.1</t>
  </si>
  <si>
    <t>hrubá mzda DPP 2/2020 Kovář</t>
  </si>
  <si>
    <t>Kurzové ztráty - závazky</t>
  </si>
  <si>
    <t>545100</t>
  </si>
  <si>
    <t>Kurzové ztráty - pohledávky</t>
  </si>
  <si>
    <t>převod EUR 1.000,- kurzové rozdíly při operacích s cizí měnou</t>
  </si>
  <si>
    <t>převod EUR 50.000,- kurzové rozdíly při operacích s cizí měnou</t>
  </si>
  <si>
    <t>20IN011</t>
  </si>
  <si>
    <t>20OZ012 kurzové rozdíly při vyúčtování záloh 18OZ183</t>
  </si>
  <si>
    <t>23./30.12. mylná platba Gab. Vjeszt</t>
  </si>
  <si>
    <t>3./10.9. mylná platba Lengová Ivana DK</t>
  </si>
  <si>
    <t>20IN015</t>
  </si>
  <si>
    <t>kurzové rozdíly při výplatě mezd v EUR</t>
  </si>
  <si>
    <t>20IN016</t>
  </si>
  <si>
    <t>SLOb účet 4001175281 EUR 72.605,21</t>
  </si>
  <si>
    <t>SLOa účet 4001175230 EUR 50.460,84</t>
  </si>
  <si>
    <t>20IN017</t>
  </si>
  <si>
    <t>převod 1.6. € 15.000,-</t>
  </si>
  <si>
    <t>20OZ007</t>
  </si>
  <si>
    <t>Vratky za nevyčerpané letní tábory Slovensko dle přiloženého souboru Letní tábory - Vratky-2019.</t>
  </si>
  <si>
    <t>549000</t>
  </si>
  <si>
    <t>SK192008</t>
  </si>
  <si>
    <t>20OZ009</t>
  </si>
  <si>
    <t>Patrik Červený rebound 2017/2018 - vrácení části poplatku</t>
  </si>
  <si>
    <t>SK192012</t>
  </si>
  <si>
    <t>20OZ011</t>
  </si>
  <si>
    <t>Reboundi F2F 2019 vrácení peněz</t>
  </si>
  <si>
    <t>SK192016</t>
  </si>
  <si>
    <t>DG0100002</t>
  </si>
  <si>
    <t>Zahraniční úhrada SE</t>
  </si>
  <si>
    <t>549010</t>
  </si>
  <si>
    <t>ČSOB1070013</t>
  </si>
  <si>
    <t>ČSOB1070016</t>
  </si>
  <si>
    <t>Vyrovnání k úhradě OZ č. 18OZ231</t>
  </si>
  <si>
    <t>ČSOB1080002</t>
  </si>
  <si>
    <t>ČSOB1090001</t>
  </si>
  <si>
    <t>Za vedení účtu, výpi</t>
  </si>
  <si>
    <t>RIČS0860001</t>
  </si>
  <si>
    <t>ČSOB1120002</t>
  </si>
  <si>
    <t>Zúčtování poplatku</t>
  </si>
  <si>
    <t>SLOa9980010</t>
  </si>
  <si>
    <t>SLOa9980011</t>
  </si>
  <si>
    <t>Za vedenie účtu, výp</t>
  </si>
  <si>
    <t>SLOb9990021</t>
  </si>
  <si>
    <t>SLOb9990022</t>
  </si>
  <si>
    <t>ČSOB1180001</t>
  </si>
  <si>
    <t>DG0120008</t>
  </si>
  <si>
    <t>DG0120010</t>
  </si>
  <si>
    <t>DG0120012</t>
  </si>
  <si>
    <t>DG0120014</t>
  </si>
  <si>
    <t>DG0120016</t>
  </si>
  <si>
    <t>DG0120018</t>
  </si>
  <si>
    <t>SLOa9980042</t>
  </si>
  <si>
    <t>SLOb9990025</t>
  </si>
  <si>
    <t>ČSOB1280002</t>
  </si>
  <si>
    <t>ČSOB1280003</t>
  </si>
  <si>
    <t>DG0130002</t>
  </si>
  <si>
    <t>RIČS0920002</t>
  </si>
  <si>
    <t>SLOa9980043</t>
  </si>
  <si>
    <t>SLOb9990040</t>
  </si>
  <si>
    <t>ČSOB1340008</t>
  </si>
  <si>
    <t>RIČS0950002</t>
  </si>
  <si>
    <t>ČSOB1360001</t>
  </si>
  <si>
    <t>RIČS0980001</t>
  </si>
  <si>
    <t>ČSOB1370002</t>
  </si>
  <si>
    <t>SLOa9980064</t>
  </si>
  <si>
    <t>SLOa9980065</t>
  </si>
  <si>
    <t>SLOb9990043</t>
  </si>
  <si>
    <t>SLOb9990044</t>
  </si>
  <si>
    <t>ČSOB1430001</t>
  </si>
  <si>
    <t>RIČS1030002</t>
  </si>
  <si>
    <t>ČSOB1480001</t>
  </si>
  <si>
    <t>RIČS1070001</t>
  </si>
  <si>
    <t>ČSOB1510002</t>
  </si>
  <si>
    <t>SLOa9980069</t>
  </si>
  <si>
    <t>SLOa9980070</t>
  </si>
  <si>
    <t>SLOb9990078</t>
  </si>
  <si>
    <t>SLOb9990079</t>
  </si>
  <si>
    <t>ČSOB1540001</t>
  </si>
  <si>
    <t>SLOa9980072</t>
  </si>
  <si>
    <t>SLOb9990084</t>
  </si>
  <si>
    <t>ČSOB1570002</t>
  </si>
  <si>
    <t>ČSOB1570003</t>
  </si>
  <si>
    <t>RIČS1130002</t>
  </si>
  <si>
    <t>SLOa9980073</t>
  </si>
  <si>
    <t>SLOb9990085</t>
  </si>
  <si>
    <t>ČSOB1590001</t>
  </si>
  <si>
    <t>ČSOB1610001</t>
  </si>
  <si>
    <t>RIČS1210001</t>
  </si>
  <si>
    <t>ČSOB1630002</t>
  </si>
  <si>
    <t>SLOa9980085</t>
  </si>
  <si>
    <t>SLOa9980086</t>
  </si>
  <si>
    <t>SLOb9990122</t>
  </si>
  <si>
    <t>SLOb9990123</t>
  </si>
  <si>
    <t>ČSOB0050002</t>
  </si>
  <si>
    <t>Inner Wheel Morava, z.s.</t>
  </si>
  <si>
    <t>RI Distrikt 2240, dobropis za reklamu, Doklad č. 69,</t>
  </si>
  <si>
    <t>69/2019.2</t>
  </si>
  <si>
    <t>ČSOB0060001</t>
  </si>
  <si>
    <t>RIČS0050001</t>
  </si>
  <si>
    <t>ČSOB0070002</t>
  </si>
  <si>
    <t>SLOa0010001</t>
  </si>
  <si>
    <t>SLOa0010002</t>
  </si>
  <si>
    <t>SLOb0010008</t>
  </si>
  <si>
    <t>SLOb0010009</t>
  </si>
  <si>
    <t>SLOa0020029</t>
  </si>
  <si>
    <t>SLOb0020010</t>
  </si>
  <si>
    <t>ČSOB0230002</t>
  </si>
  <si>
    <t>ČSOB0230003</t>
  </si>
  <si>
    <t>RIČS0100002</t>
  </si>
  <si>
    <t>SLOa0020034</t>
  </si>
  <si>
    <t>SLOb0020011</t>
  </si>
  <si>
    <t>SLOa0030028</t>
  </si>
  <si>
    <t>ČSOB0370011</t>
  </si>
  <si>
    <t>ČSOB0390001</t>
  </si>
  <si>
    <t>RIČS0120001</t>
  </si>
  <si>
    <t>ČSOB0400002</t>
  </si>
  <si>
    <t>SLOa0030056</t>
  </si>
  <si>
    <t>SLOa0030057</t>
  </si>
  <si>
    <t>SLOb0030011</t>
  </si>
  <si>
    <t>SLOb0030012</t>
  </si>
  <si>
    <t>ČSOB0460003</t>
  </si>
  <si>
    <t>ČSOB0470001</t>
  </si>
  <si>
    <t>ČSOB0490002</t>
  </si>
  <si>
    <t>SLOa8880003</t>
  </si>
  <si>
    <t>SLOa8880004</t>
  </si>
  <si>
    <t>SLOb9990001</t>
  </si>
  <si>
    <t>SLOb9990002</t>
  </si>
  <si>
    <t>SLOa8880006</t>
  </si>
  <si>
    <t>SLOb9990003</t>
  </si>
  <si>
    <t>ČSOB0530001</t>
  </si>
  <si>
    <t>ČSOB0540002</t>
  </si>
  <si>
    <t>SLOa8880007</t>
  </si>
  <si>
    <t>SLOb9990004</t>
  </si>
  <si>
    <t>ČSOB0560002</t>
  </si>
  <si>
    <t>ČSOB0570002</t>
  </si>
  <si>
    <t>SLOa8880011</t>
  </si>
  <si>
    <t>Poplatok za platbu</t>
  </si>
  <si>
    <t>ČSOB0620001</t>
  </si>
  <si>
    <t>ČSOB0620002</t>
  </si>
  <si>
    <t>ČSOB0630002</t>
  </si>
  <si>
    <t>SLOa8880017</t>
  </si>
  <si>
    <t>SLOa8880018</t>
  </si>
  <si>
    <t>SLOb9990008</t>
  </si>
  <si>
    <t>SLOb9990009</t>
  </si>
  <si>
    <t>20FP007</t>
  </si>
  <si>
    <t>PVZP pojištění inboundů CZ 2019-20 2.část</t>
  </si>
  <si>
    <t>549020</t>
  </si>
  <si>
    <t>CZ192005</t>
  </si>
  <si>
    <t>20FP010</t>
  </si>
  <si>
    <t>PVZP pojištění inboundů CZ 2019-20 III a IV část</t>
  </si>
  <si>
    <t>CZ192011</t>
  </si>
  <si>
    <t>20FP025</t>
  </si>
  <si>
    <t>PVZP pojištění inboundů CZ 2019-20 vyúčtování V. 2019 Austrálie</t>
  </si>
  <si>
    <t>CZ192026</t>
  </si>
  <si>
    <t>20IN012</t>
  </si>
  <si>
    <t>Pojistné distr. 7/2019 - 6/2020 dle smlouvy na dokladu 18OZ230</t>
  </si>
  <si>
    <t>266/2019.1</t>
  </si>
  <si>
    <t>20FP028</t>
  </si>
  <si>
    <t>PVZP zrušené pojištění inboundů CZ 2019-20 účastnice z Ruska</t>
  </si>
  <si>
    <t>CZ192006</t>
  </si>
  <si>
    <t>20OZ022</t>
  </si>
  <si>
    <t>zákonné pojištění zaměstnanců 3q 2019</t>
  </si>
  <si>
    <t>549030</t>
  </si>
  <si>
    <t>20OZ023</t>
  </si>
  <si>
    <t>zákonné pojištění zaměstnanců 4q 2019</t>
  </si>
  <si>
    <t>20FP111</t>
  </si>
  <si>
    <t>Finanční dar ve prospěch členů klubu AMD ČR</t>
  </si>
  <si>
    <t>581010</t>
  </si>
  <si>
    <t>85/2020.1</t>
  </si>
  <si>
    <t>20OZ003</t>
  </si>
  <si>
    <t>Dotace na letní tábor Handicamp 2019</t>
  </si>
  <si>
    <t>581020</t>
  </si>
  <si>
    <t>CZ192002</t>
  </si>
  <si>
    <t>20OZ014</t>
  </si>
  <si>
    <t>Letní tábory 2019 - Česko_Vratky za nevyčerpané letní tábory Česko dle přiloženého souboru Letní</t>
  </si>
  <si>
    <t>CZ192020</t>
  </si>
  <si>
    <t>20OZ018</t>
  </si>
  <si>
    <t>Dotace na letní tábor "South bohemia 2019"</t>
  </si>
  <si>
    <t>CZ192028</t>
  </si>
  <si>
    <t>Slovak Natural Beauties and Folk Camp 2019_doplatok 13x100,- + 14. účastník 200,-</t>
  </si>
  <si>
    <t>Dotace na Letní tábor Central Slovakia on bike 2019_Vyúčtování tábora</t>
  </si>
  <si>
    <t>SK192017</t>
  </si>
  <si>
    <t>20OZ019</t>
  </si>
  <si>
    <t>Reboundi 2018-19 CZ - vrácení peněz těm, kteří splnili podmínky</t>
  </si>
  <si>
    <t>CZ192030</t>
  </si>
  <si>
    <t>20OZ013</t>
  </si>
  <si>
    <t>Reboundi 2018-19 SK - vrácení peněz těm, kteří splnili podmínky (účast na rebound mítinku, závěr</t>
  </si>
  <si>
    <t>SK192018</t>
  </si>
  <si>
    <t>RIČS1190001</t>
  </si>
  <si>
    <t>MAGDALENA MIKULECKÁ</t>
  </si>
  <si>
    <t>RIČS1190002</t>
  </si>
  <si>
    <t>RIČS1190003</t>
  </si>
  <si>
    <t>MAGDALÉNA BURDKOVÁ</t>
  </si>
  <si>
    <t>RIČS1190004</t>
  </si>
  <si>
    <t>RIČS1190005</t>
  </si>
  <si>
    <t>RIČS1190006</t>
  </si>
  <si>
    <t>RIČS1190007</t>
  </si>
  <si>
    <t>MUDr. VLADIMÍR ČERVI</t>
  </si>
  <si>
    <t>RIČS1190008</t>
  </si>
  <si>
    <t>RIČS1190009</t>
  </si>
  <si>
    <t>RIČS1190010</t>
  </si>
  <si>
    <t>RIČS1190011</t>
  </si>
  <si>
    <t>RIČS1190012</t>
  </si>
  <si>
    <t>RIČS1190013</t>
  </si>
  <si>
    <t>RIČS1190014</t>
  </si>
  <si>
    <t>RIČS1190016</t>
  </si>
  <si>
    <t>HANA MALČEKOVÁ</t>
  </si>
  <si>
    <t>RIČS1190017</t>
  </si>
  <si>
    <t>RIČS1190018</t>
  </si>
  <si>
    <t>RIČS1190019</t>
  </si>
  <si>
    <t>RIČS1190020</t>
  </si>
  <si>
    <t>Veronika Míková</t>
  </si>
  <si>
    <t>RIČS1190021</t>
  </si>
  <si>
    <t>RIČS1190022</t>
  </si>
  <si>
    <t>Mgr. ZDENĚK PARTYNGL</t>
  </si>
  <si>
    <t>RIČS1190023</t>
  </si>
  <si>
    <t>TADEÁŠ NOSÁLEK</t>
  </si>
  <si>
    <t>RIČS1190024</t>
  </si>
  <si>
    <t>RIČS1190025</t>
  </si>
  <si>
    <t>ANNA PAVELKOVÁ</t>
  </si>
  <si>
    <t>RIČS1190026</t>
  </si>
  <si>
    <t>RIČS1190027</t>
  </si>
  <si>
    <t>RIČS1190028</t>
  </si>
  <si>
    <t>MAGDALÉNA PTÁKOVÁ</t>
  </si>
  <si>
    <t>RIČS1190029</t>
  </si>
  <si>
    <t>RIČS1190030</t>
  </si>
  <si>
    <t>PETR SOUKUP</t>
  </si>
  <si>
    <t>RIČS1190031</t>
  </si>
  <si>
    <t>RIČS1190032</t>
  </si>
  <si>
    <t>RIČS1190033</t>
  </si>
  <si>
    <t>RIČS1190034</t>
  </si>
  <si>
    <t>RIČS1190035</t>
  </si>
  <si>
    <t>RIČS1190036</t>
  </si>
  <si>
    <t>RIČS1190037</t>
  </si>
  <si>
    <t>LEOPOLD ZELINKA</t>
  </si>
  <si>
    <t>RIČS1190038</t>
  </si>
  <si>
    <t>Ing. Dr. MARIE ZEZŮL</t>
  </si>
  <si>
    <t>RIČS1190039</t>
  </si>
  <si>
    <t>20OZ020</t>
  </si>
  <si>
    <t>Dotace na Letní tábor "Adventure camp 2019"</t>
  </si>
  <si>
    <t>CZ192032</t>
  </si>
  <si>
    <t>20OZ021</t>
  </si>
  <si>
    <t>CZ192033</t>
  </si>
  <si>
    <t>RIČS0010001</t>
  </si>
  <si>
    <t>Vratka poplatku reboudni 18/19Terezie Krupanska</t>
  </si>
  <si>
    <t>SLOb0010001</t>
  </si>
  <si>
    <t>Matyas Kis</t>
  </si>
  <si>
    <t>Vratka poplatku reboundi 18/19 Matyas Kis</t>
  </si>
  <si>
    <t>RIČS0910003</t>
  </si>
  <si>
    <t>Beroun</t>
  </si>
  <si>
    <t>Prispevek na studenty RC Beroun</t>
  </si>
  <si>
    <t>RIČS0910004</t>
  </si>
  <si>
    <t>CZ192012</t>
  </si>
  <si>
    <t>RIČS0910005</t>
  </si>
  <si>
    <t>RIČS0910006</t>
  </si>
  <si>
    <t>Rotary club Hradec K</t>
  </si>
  <si>
    <t>RIČS0910007</t>
  </si>
  <si>
    <t>RIČS0910008</t>
  </si>
  <si>
    <t>RIČS0910009</t>
  </si>
  <si>
    <t>RIČS0910010</t>
  </si>
  <si>
    <t>RIČS0910011</t>
  </si>
  <si>
    <t>RIČS0910012</t>
  </si>
  <si>
    <t>RIČS0910013</t>
  </si>
  <si>
    <t>RIČS0910014</t>
  </si>
  <si>
    <t>RIČS0910015</t>
  </si>
  <si>
    <t>RIČS0910016</t>
  </si>
  <si>
    <t>RIČS0910017</t>
  </si>
  <si>
    <t>RIČS0910018</t>
  </si>
  <si>
    <t>RIČS0910019</t>
  </si>
  <si>
    <t>RIČS0910020</t>
  </si>
  <si>
    <t>ROTARY CLUB TÁBOR SL</t>
  </si>
  <si>
    <t>RIČS0910021</t>
  </si>
  <si>
    <t>RIČS0910022</t>
  </si>
  <si>
    <t>RIČS0910023</t>
  </si>
  <si>
    <t>RIČS0910024</t>
  </si>
  <si>
    <t>SLOb9990026</t>
  </si>
  <si>
    <t>SK192006</t>
  </si>
  <si>
    <t>SLOb9990027</t>
  </si>
  <si>
    <t>SLOb9990028</t>
  </si>
  <si>
    <t>SLOb9990029</t>
  </si>
  <si>
    <t>SLOb9990030</t>
  </si>
  <si>
    <t>SLOb9990031</t>
  </si>
  <si>
    <t>SLOb9990032</t>
  </si>
  <si>
    <t>SLOb9990033</t>
  </si>
  <si>
    <t>SLOb9990034</t>
  </si>
  <si>
    <t>SLOb9990035</t>
  </si>
  <si>
    <t>SLOb9990036</t>
  </si>
  <si>
    <t>SLOb9990037</t>
  </si>
  <si>
    <t>SLOb9990038</t>
  </si>
  <si>
    <t>SLOb9990039</t>
  </si>
  <si>
    <t>RIČS0930002</t>
  </si>
  <si>
    <t>ČSOB0570001</t>
  </si>
  <si>
    <t>TRF 48.755,00 USD Contrib. 2019 Příspěvek fo TRF 2020</t>
  </si>
  <si>
    <t>581060</t>
  </si>
  <si>
    <t>2.3.1</t>
  </si>
  <si>
    <t>123/2020.1</t>
  </si>
  <si>
    <t>SLOa8880009</t>
  </si>
  <si>
    <t>Příspěvek na VM 2020, doklad c. 125/2020.1, R  2.3.3</t>
  </si>
  <si>
    <t>2.3.3</t>
  </si>
  <si>
    <t>125/2020.1</t>
  </si>
  <si>
    <t>SLOa8880010</t>
  </si>
  <si>
    <t>13.930,00 USD  Contribution to Polio</t>
  </si>
  <si>
    <t>2.3.2.1</t>
  </si>
  <si>
    <t>124/2020.1</t>
  </si>
  <si>
    <t>931000</t>
  </si>
  <si>
    <t>20IN013</t>
  </si>
  <si>
    <t>převod HV 2018/2019</t>
  </si>
  <si>
    <t>932000</t>
  </si>
  <si>
    <t>321002</t>
  </si>
  <si>
    <t>USD</t>
  </si>
  <si>
    <t>333000</t>
  </si>
  <si>
    <t>342001</t>
  </si>
  <si>
    <t>379010</t>
  </si>
  <si>
    <t>379050</t>
  </si>
  <si>
    <t>379052</t>
  </si>
  <si>
    <t xml:space="preserve">ROTARY INTERNATIONAL </t>
  </si>
  <si>
    <r>
      <t xml:space="preserve">Distrikt 2240 - </t>
    </r>
    <r>
      <rPr>
        <b/>
        <sz val="10"/>
        <color indexed="18"/>
        <rFont val="Times New Roman"/>
      </rPr>
      <t>Česká republika a Slovenská republika</t>
    </r>
  </si>
  <si>
    <t>Finanční výbor distriktu</t>
  </si>
  <si>
    <t xml:space="preserve"> </t>
  </si>
  <si>
    <t>Obsah:</t>
  </si>
  <si>
    <t>1. Rozpočet distriktu</t>
  </si>
  <si>
    <t>2. Zásady a komentář k rozpočtu</t>
  </si>
  <si>
    <t>Předkládá Ilja Chocholouš</t>
  </si>
  <si>
    <t>guvernér Distriktu 2240 na rok 2019 - 2020</t>
  </si>
  <si>
    <t xml:space="preserve">Zpracoval předseda finančního výboru – Vladimír Jandík </t>
  </si>
  <si>
    <t>ve spolupráci s výbory a komisemi Distriktu 2240</t>
  </si>
  <si>
    <t>1. VÝCHOZÍ INFORMACE PRO SESTAVENÍ ROZPOČTU DISTRIKTU PRO</t>
  </si>
  <si>
    <t>ROK 2019/2020</t>
  </si>
  <si>
    <t>a) Počet platících členů za distrikt celkem   1 370</t>
  </si>
  <si>
    <t>b) Pro přepočet Kč/EUR byl použita  predikce devizového kurzu ve výši 24,80 Kč/EUR</t>
  </si>
  <si>
    <t>25,00 Kč/EUR</t>
  </si>
  <si>
    <t xml:space="preserve"> a poměr 1,185 USD/EUR</t>
  </si>
  <si>
    <t>c) Cestovní náhrady za použití osobního automobilu zůstávají na 4,00 Kč/km, resp. 0,17 EUR/km</t>
  </si>
  <si>
    <t xml:space="preserve">d) Tomu odpovídají hodnoty a proměnné:  </t>
  </si>
  <si>
    <t>kurs USD/EUR</t>
  </si>
  <si>
    <t>USD_p_EUR</t>
  </si>
  <si>
    <t>kurs CZK/USD</t>
  </si>
  <si>
    <t>czk_p_USD</t>
  </si>
  <si>
    <t>kurs CZK/EUR</t>
  </si>
  <si>
    <t>czk_p_eur</t>
  </si>
  <si>
    <t>kilometrovné</t>
  </si>
  <si>
    <t>czk_km</t>
  </si>
  <si>
    <t>počet členů v ČR v roce 17/18</t>
  </si>
  <si>
    <t>p_C</t>
  </si>
  <si>
    <t>počet členů v SR v roce  17/18</t>
  </si>
  <si>
    <t>p_S</t>
  </si>
  <si>
    <t>I: Přehled příspěvků a darů odváděných prostřednictvím Rotary klubů</t>
  </si>
  <si>
    <t>Druhy příspěvků odváděných členy klubů v rozpočtovém roce 2019/2020</t>
  </si>
  <si>
    <t>Rozpočet 2019/2020</t>
  </si>
  <si>
    <t>Kč</t>
  </si>
  <si>
    <t xml:space="preserve">1. Členské příspěvky na 1 člena poukazované kluby v US dolarech nebo EUR na účet RI </t>
  </si>
  <si>
    <t>Členské příspěvky odváděné přímo v USD         na účet Rotary International celkem</t>
  </si>
  <si>
    <t>z toho za červenec až prosinec do 31/7/19</t>
  </si>
  <si>
    <t>z toho za leden až červen do 31/1/2020</t>
  </si>
  <si>
    <t>2. Členské příspěvky poukazované kluby v Kč nebo v EUR na účet distriktu</t>
  </si>
  <si>
    <t>Členské příspěvky odváděné v Kč nebo v EUR na účty Distriktu 2240 celkem</t>
  </si>
  <si>
    <t>v tom za červenec až prosinec do 31/7/19</t>
  </si>
  <si>
    <t>v tom za leden až červen do 31/1/2020</t>
  </si>
  <si>
    <t xml:space="preserve">Příspěvek celkem </t>
  </si>
  <si>
    <t>Parametrické určení na člena:</t>
  </si>
  <si>
    <r>
      <t>Výměna mládeže (</t>
    </r>
    <r>
      <rPr>
        <b/>
        <sz val="9"/>
        <color indexed="8"/>
        <rFont val="Times New Roman"/>
        <family val="1"/>
        <charset val="238"/>
      </rPr>
      <t>8 EUR na člena</t>
    </r>
    <r>
      <rPr>
        <sz val="9"/>
        <color indexed="8"/>
        <rFont val="Times New Roman"/>
      </rPr>
      <t>)</t>
    </r>
  </si>
  <si>
    <r>
      <t>Dar na PolioPlus (</t>
    </r>
    <r>
      <rPr>
        <b/>
        <sz val="9"/>
        <color indexed="8"/>
        <rFont val="Times New Roman"/>
        <family val="1"/>
        <charset val="238"/>
      </rPr>
      <t>10 USD na člena</t>
    </r>
    <r>
      <rPr>
        <sz val="9"/>
        <color indexed="8"/>
        <rFont val="Times New Roman"/>
      </rPr>
      <t>)</t>
    </r>
  </si>
  <si>
    <r>
      <t xml:space="preserve">Dar Nadaci Rotary </t>
    </r>
    <r>
      <rPr>
        <b/>
        <sz val="9"/>
        <color indexed="8"/>
        <rFont val="Times New Roman"/>
        <family val="1"/>
        <charset val="238"/>
      </rPr>
      <t>(35 USD na člena)</t>
    </r>
  </si>
  <si>
    <t>II. Plánované příjmy a výdaje na období od 1. července 2019 do 30. června 2020</t>
  </si>
  <si>
    <t>1. Příjmy</t>
  </si>
  <si>
    <t>Skutečnost</t>
  </si>
  <si>
    <t>Rozpočet</t>
  </si>
  <si>
    <t>Skutečné příjmy</t>
  </si>
  <si>
    <t>Skutečné výdaje</t>
  </si>
  <si>
    <t>Rozdíl oproti rozpočtu</t>
  </si>
  <si>
    <t>Koef.</t>
  </si>
  <si>
    <t>2017/ 2018</t>
  </si>
  <si>
    <t>2018/ 2019</t>
  </si>
  <si>
    <t>2019/ 2020</t>
  </si>
  <si>
    <t>2019/2020</t>
  </si>
  <si>
    <t>v Kč</t>
  </si>
  <si>
    <t>v EUR</t>
  </si>
  <si>
    <t>v %</t>
  </si>
  <si>
    <t xml:space="preserve">1.1 Členské příspěvky odváděné RC do rozpočtu  Distriktu 2240 celkem  </t>
  </si>
  <si>
    <t xml:space="preserve">1.2 Dary a mimoř. příspěvky do rozpočtu  Distriktu 2240 celkem </t>
  </si>
  <si>
    <t>1.2.1 Ze zahraničí (rozvahově)</t>
  </si>
  <si>
    <t>1.2.2 Od institucí (rozvahově)</t>
  </si>
  <si>
    <t>1.2.3 Od klubů, členů klubů a  fyz. osob</t>
  </si>
  <si>
    <t>1.3 Ostatní příjmy D 2240</t>
  </si>
  <si>
    <t>1.3.1 Grant RI</t>
  </si>
  <si>
    <t>1.3.3 Příjmy z RI</t>
  </si>
  <si>
    <t>1.3.4 PR příjmy</t>
  </si>
  <si>
    <t>1.3.5 Ostatní</t>
  </si>
  <si>
    <t>1.4 Příjmy z výměny mládeže</t>
  </si>
  <si>
    <t>1.5 Nevyčerpané prostředky  (zůstatky na účtech distriktu) k 1. 7. odhad</t>
  </si>
  <si>
    <r>
      <t>1.5.1 Ú</t>
    </r>
    <r>
      <rPr>
        <sz val="9"/>
        <color indexed="8"/>
        <rFont val="Times New Roman"/>
        <family val="1"/>
        <charset val="238"/>
      </rPr>
      <t>čty</t>
    </r>
    <r>
      <rPr>
        <sz val="9"/>
        <rFont val="Times New Roman"/>
        <family val="1"/>
        <charset val="238"/>
      </rPr>
      <t xml:space="preserve"> správy distriktu</t>
    </r>
  </si>
  <si>
    <t>1.5.2 Účty Výměny mládeže</t>
  </si>
  <si>
    <t>Celkem příjmy bez zůstatků na účtech</t>
  </si>
  <si>
    <t>Celkem disponibilní zdroje včetně                    počátečních stavů na účtech</t>
  </si>
  <si>
    <t>Převody na účty Výměny mládeže</t>
  </si>
  <si>
    <t>2. Výdaje</t>
  </si>
  <si>
    <r>
      <t>2.1</t>
    </r>
    <r>
      <rPr>
        <sz val="9"/>
        <color indexed="8"/>
        <rFont val="Times New Roman"/>
        <family val="1"/>
        <charset val="238"/>
      </rPr>
      <t> </t>
    </r>
    <r>
      <rPr>
        <b/>
        <sz val="9"/>
        <color indexed="8"/>
        <rFont val="Times New Roman"/>
        <family val="1"/>
        <charset val="238"/>
      </rPr>
      <t>Správa distriktu celkem</t>
    </r>
  </si>
  <si>
    <t>2.1.01 Výlohy DG</t>
  </si>
  <si>
    <t>2.1.02 Výlohy IPDG</t>
  </si>
  <si>
    <t>2.1.03 Výlohy DGE</t>
  </si>
  <si>
    <t>2.1.04 Výlohy DGN</t>
  </si>
  <si>
    <t>2.1.05 Asistenti guvernéra</t>
  </si>
  <si>
    <t>2.1.06 Distriktní sekretář</t>
  </si>
  <si>
    <t>2.1.06.1 Činnost DS</t>
  </si>
  <si>
    <t>2.1.06.2 Činnost asistenta DS</t>
  </si>
  <si>
    <t>2.1.06.3 Telekomunikační poplatky</t>
  </si>
  <si>
    <t xml:space="preserve">2.1.06.4 Poštovné </t>
  </si>
  <si>
    <t>2.1.06.5 Cestovné a ostatní</t>
  </si>
  <si>
    <t>2.1.07  Výdaje na školení a konference</t>
  </si>
  <si>
    <t>2.1.07.1 PETS, sekr. distr.tým</t>
  </si>
  <si>
    <t>2.1.07.2 Příspěvek na DK 2020</t>
  </si>
  <si>
    <t>2.1.08 Vedení webových stránek</t>
  </si>
  <si>
    <t>2.1.08.1 Serverhosting,mail server, zál.</t>
  </si>
  <si>
    <t>2.1.08.2 Správa, vývoj, podpora</t>
  </si>
  <si>
    <t>2.1.08.3 Nová web. aplikace a ostatní</t>
  </si>
  <si>
    <t>2.1.09 Účetnictví a pojištění</t>
  </si>
  <si>
    <t>2.1.09.1 Účetnictví</t>
  </si>
  <si>
    <t>2.1.09.2 Pojištění distriktu</t>
  </si>
  <si>
    <t>2.1.10 Ostatní výdaje na správu</t>
  </si>
  <si>
    <t>2.1.10.1 Ubytování činovníků PETS a DS</t>
  </si>
  <si>
    <t>2.1.10.2 Ubytování činovníků DK</t>
  </si>
  <si>
    <t>2.1.10.3 Ostatní výdaje</t>
  </si>
  <si>
    <t>2.1.10.4 Administrativa</t>
  </si>
  <si>
    <t>2.2 Výdaje na činnost výb.a komisí</t>
  </si>
  <si>
    <t>2.2.01 Rozvoj člen. základny a zakl. klubů</t>
  </si>
  <si>
    <t>2.2.02 Výměna mládeže</t>
  </si>
  <si>
    <t>2.2.03 ROTARY GOOD NEWS</t>
  </si>
  <si>
    <r>
      <t xml:space="preserve">2.2.3.1 </t>
    </r>
    <r>
      <rPr>
        <b/>
        <sz val="9"/>
        <rFont val="Times New Roman"/>
        <family val="1"/>
        <charset val="238"/>
      </rPr>
      <t>Výdaje</t>
    </r>
  </si>
  <si>
    <t>2.2.03.1 Redakční práce</t>
  </si>
  <si>
    <t>2.2.03.2 Grafika</t>
  </si>
  <si>
    <t>2.2.03.3 Elektronická verze</t>
  </si>
  <si>
    <t>2.2.03.4 Tiskárna</t>
  </si>
  <si>
    <t>2.2.03.5 Distribuce</t>
  </si>
  <si>
    <t>2.2.03.6 Ostatní</t>
  </si>
  <si>
    <r>
      <t xml:space="preserve">2.2.3.2 </t>
    </r>
    <r>
      <rPr>
        <b/>
        <sz val="9"/>
        <rFont val="Times New Roman"/>
        <family val="1"/>
        <charset val="238"/>
      </rPr>
      <t>Režijní náklady</t>
    </r>
  </si>
  <si>
    <t>2.2.03.7 Pronájem</t>
  </si>
  <si>
    <t>2.2.03.8 Vybavení</t>
  </si>
  <si>
    <t>2.2.03.9 Kancelářské potřeby</t>
  </si>
  <si>
    <t>2.2.03.10 Cestovné</t>
  </si>
  <si>
    <t xml:space="preserve">2.2.03.11 Poštovné </t>
  </si>
  <si>
    <t>2.2.03.12 Ostatní</t>
  </si>
  <si>
    <t>2.2.03.13 Inzerce</t>
  </si>
  <si>
    <t>2.2.04 Public Relations</t>
  </si>
  <si>
    <t>2.2.04.1 PR příspěvek grant RI</t>
  </si>
  <si>
    <t>2.2.04.2 PR komise</t>
  </si>
  <si>
    <t>2.2.04.3 PR projekt</t>
  </si>
  <si>
    <t>2.2.04.4 PR VSE (dříve GSE) příchozí</t>
  </si>
  <si>
    <t>2.2.04.5 PR VSE (dříve GSE) odchozí</t>
  </si>
  <si>
    <t>2.2.05 Nadace Rotary</t>
  </si>
  <si>
    <t>2.2.05.1 Plánované výdaje</t>
  </si>
  <si>
    <t>2.2.05.2 Dodatečné výdaje-školení</t>
  </si>
  <si>
    <t>2.2.06 Ryla</t>
  </si>
  <si>
    <t>2.2.07 Rotaract</t>
  </si>
  <si>
    <t xml:space="preserve">2.2.07.1 Cestovné </t>
  </si>
  <si>
    <t>2.2.07.2 Ostatní náklady</t>
  </si>
  <si>
    <t>2.2.08 Výbor Pro službu mládeži</t>
  </si>
  <si>
    <t>2.2.08.1 Cestovné</t>
  </si>
  <si>
    <t>2.2.08.2 Ostatní</t>
  </si>
  <si>
    <t>2.2.09 ICC - vedení a koordinace</t>
  </si>
  <si>
    <t>2.2.10 ICC - jednotlivé výbory</t>
  </si>
  <si>
    <t>2.2.11 Finanční výbor</t>
  </si>
  <si>
    <t>2.2.12 Výbor pro profesní službu</t>
  </si>
  <si>
    <t>2.2.12.1 Cestovné</t>
  </si>
  <si>
    <t>2.2.12.2 Ostatní</t>
  </si>
  <si>
    <t>2.2.13 Legislativní výbor</t>
  </si>
  <si>
    <t>2.2.13.1 Cestovné</t>
  </si>
  <si>
    <t>2.2.13.2 Ostatní</t>
  </si>
  <si>
    <t>2.2.14 Leadership Institute</t>
  </si>
  <si>
    <t>2.2.14.1 Cestovné</t>
  </si>
  <si>
    <t>2.2.14.2 Ostatní</t>
  </si>
  <si>
    <t>2.2.15 Alumni</t>
  </si>
  <si>
    <t>2.2.16 YER</t>
  </si>
  <si>
    <t>2.2.17 Rez.-projekty</t>
  </si>
  <si>
    <t>2.3 Dary a příspěvky</t>
  </si>
  <si>
    <t>2.3.1 Dar do programových fondů TRF</t>
  </si>
  <si>
    <t>2.3.2 Dary Polio</t>
  </si>
  <si>
    <t>2.3.2.1 Dar na PolioPlus</t>
  </si>
  <si>
    <t>2.3.2.2 Mimořádný dar na POLIO</t>
  </si>
  <si>
    <t>;;;;;;;;;;;;;;;;;;;;;;;;;;;;;;;;;;;;;;;;;;;;;;;;;;;;;;;;;;</t>
  </si>
  <si>
    <t>2.3.3 Ostatní příspěvky</t>
  </si>
  <si>
    <t>2.4 Výdaje celkem</t>
  </si>
  <si>
    <t>2.5 Bilance příjmů a výdajů celkem</t>
  </si>
  <si>
    <t>Celkem výdaje bez výměny ml.</t>
  </si>
  <si>
    <t>Bilance příjmů a výdajů Správy</t>
  </si>
  <si>
    <t>Bilance příjmů a výdajů VM</t>
  </si>
  <si>
    <t>Odhad. zůstatek na účtech</t>
  </si>
  <si>
    <t>III.  Rozpočet programu Výměny mládeže distriktu od 1. července 2019 do 30. června 2020</t>
  </si>
  <si>
    <t>Položka</t>
  </si>
  <si>
    <t>3 Příjmy</t>
  </si>
  <si>
    <t>3.1 Poplatky LT výměny (100×2500)</t>
  </si>
  <si>
    <t>3.2 Poplatky ST výměny (130×230)</t>
  </si>
  <si>
    <t>3.3 Poplatky Family exchange (10×200)</t>
  </si>
  <si>
    <t>3.4 Jiné příjmy (úroky, vratky)</t>
  </si>
  <si>
    <t>Příjmy celkem</t>
  </si>
  <si>
    <t>4. Výdaje</t>
  </si>
  <si>
    <t>4.1 Dlouhodobé výměny (LT)</t>
  </si>
  <si>
    <t>4.1.1 Výdaje na outboudy</t>
  </si>
  <si>
    <t>4.1.1.1 Příspěvek klubům na outboundy</t>
  </si>
  <si>
    <t>4.1.1.2 OM 1 - školení</t>
  </si>
  <si>
    <t>4.1.1.3 OM 2 - výběr</t>
  </si>
  <si>
    <t>4.1.1.4 OM 3 - léto</t>
  </si>
  <si>
    <t>4.1.1.5 Vizitky, saka, trička</t>
  </si>
  <si>
    <t>4.1.1.6 Ostatní výdaje na outboundy</t>
  </si>
  <si>
    <t>4.1.1.7 Nezařazené</t>
  </si>
  <si>
    <t>4.1.2 Výdaje na inboundy</t>
  </si>
  <si>
    <t>4.1.2.1 Příspěvek klubům na inboundy</t>
  </si>
  <si>
    <t xml:space="preserve">4.1.2.2 OM 1 </t>
  </si>
  <si>
    <t>4.1.2.3 Vánoční víkend (SR-ČR)</t>
  </si>
  <si>
    <t>4.1.2.4 Víkendy (leden)</t>
  </si>
  <si>
    <t>4.1.2.5 OM 2</t>
  </si>
  <si>
    <t>4.1.2.6 Eurotour+ Skiweek - dozor</t>
  </si>
  <si>
    <t>4.1.2.7 DK</t>
  </si>
  <si>
    <t>4.1.2.8 Farewell weekend</t>
  </si>
  <si>
    <t>4.1.2.9 Ostatní výdaje na inboundy</t>
  </si>
  <si>
    <t>4.1.2.10 Nezařazené</t>
  </si>
  <si>
    <t>4.2 Krátkodobé výměny (ST)</t>
  </si>
  <si>
    <t>4.2.1 Dotace klubům na letní kempy</t>
  </si>
  <si>
    <t>4.3 Nákl. na účast konf. Youth Exchange</t>
  </si>
  <si>
    <t>4.3.1 Podpora činnosti</t>
  </si>
  <si>
    <t>4.4 ROTEX</t>
  </si>
  <si>
    <t>4.4.1 Náklady Rotex</t>
  </si>
  <si>
    <t>4.5 Propagace</t>
  </si>
  <si>
    <t>4.5.1 Odznaky, vlaječky, trička, inzerce</t>
  </si>
  <si>
    <t>4.6 Školení VM, cestovné, nákl. na setkání</t>
  </si>
  <si>
    <t>4.6.1 Školení, setkání, cestovné</t>
  </si>
  <si>
    <t>4.7 Režijní náklady</t>
  </si>
  <si>
    <t>4.7.1 Náklady s admin. výměn mládeže</t>
  </si>
  <si>
    <t>4.7.2 Poplatky za databáze, náklady IT</t>
  </si>
  <si>
    <t>4.7.3 Ostatní režijní náklady</t>
  </si>
  <si>
    <t>4.7.4 Bankovní poplatky</t>
  </si>
  <si>
    <t>Výdaje celkem</t>
  </si>
  <si>
    <t>Bilance příjmů a výdajů</t>
  </si>
  <si>
    <t>Převod od distriktu</t>
  </si>
  <si>
    <t>Celková bilance</t>
  </si>
  <si>
    <t>Počáteční stav účtů VM</t>
  </si>
  <si>
    <t>Konečný stav účtů VM</t>
  </si>
  <si>
    <t>na období od 1. 7. 2019 do 30. 6. 2020</t>
  </si>
  <si>
    <t>1.1 Celkem</t>
  </si>
  <si>
    <t>1.2.1 Celkem</t>
  </si>
  <si>
    <t>1.2.2 Celkem</t>
  </si>
  <si>
    <t>1.2.3 Celkem</t>
  </si>
  <si>
    <t>1.3.2 Celkem</t>
  </si>
  <si>
    <t>2.1.01 Celkem</t>
  </si>
  <si>
    <t>2.1.03 Celkem</t>
  </si>
  <si>
    <t>2.1.06.1 Celkem</t>
  </si>
  <si>
    <t>2.1.06.2 Celkem</t>
  </si>
  <si>
    <t>2.1.06.3 Celkem</t>
  </si>
  <si>
    <t>2.1.06.4 Celkem</t>
  </si>
  <si>
    <t>2.1.06.5 Celkem</t>
  </si>
  <si>
    <t>2.1.08.1 Celkem</t>
  </si>
  <si>
    <t>2.1.08.2 Celkem</t>
  </si>
  <si>
    <t>2.1.09.1 Celkem</t>
  </si>
  <si>
    <t>2.1.09.2 Celkem</t>
  </si>
  <si>
    <t>2.1.10.1 Celkem</t>
  </si>
  <si>
    <t>2.1.10.2 Celkem</t>
  </si>
  <si>
    <t>2.1.10.3 Celkem</t>
  </si>
  <si>
    <t>2.1.10.4 Celkem</t>
  </si>
  <si>
    <t>2.10.3 Celkem</t>
  </si>
  <si>
    <t>2.2.01 Celkem</t>
  </si>
  <si>
    <t>2.2.03.1 Celkem</t>
  </si>
  <si>
    <t>2.2.03.3 Celkem</t>
  </si>
  <si>
    <t>2.2.03.4 Celkem</t>
  </si>
  <si>
    <t>2.2.03.7 Celkem</t>
  </si>
  <si>
    <t>2.2.04.2 Celkem</t>
  </si>
  <si>
    <t>2.2.04.3 Celkem</t>
  </si>
  <si>
    <t>2.2.04.4 Celkem</t>
  </si>
  <si>
    <t>2.2.04.5 Celkem</t>
  </si>
  <si>
    <t>2.2.05.1 Celkem</t>
  </si>
  <si>
    <t>2.2.07.1 Celkem</t>
  </si>
  <si>
    <t>2.2.07.2 Celkem</t>
  </si>
  <si>
    <t>2.2.09 Celkem</t>
  </si>
  <si>
    <t>2.2.10 Celkem</t>
  </si>
  <si>
    <t>2.2.17 Celkem</t>
  </si>
  <si>
    <t>3.1 Celkem</t>
  </si>
  <si>
    <t>3.2 Celkem</t>
  </si>
  <si>
    <t>3.3 Celkem</t>
  </si>
  <si>
    <t>3.4 Celkem</t>
  </si>
  <si>
    <t>4.1.1.1 Celkem</t>
  </si>
  <si>
    <t>4.1.1.3 Celkem</t>
  </si>
  <si>
    <t>4.1.1.5 Celkem</t>
  </si>
  <si>
    <t>4.1.2.1 Celkem</t>
  </si>
  <si>
    <t>4.1.2.2 Celkem</t>
  </si>
  <si>
    <t>4.1.2.3 Celkem</t>
  </si>
  <si>
    <t>4.1.2.9 Celkem</t>
  </si>
  <si>
    <t>4.2.1 Celkem</t>
  </si>
  <si>
    <t>4.3.1 Celkem</t>
  </si>
  <si>
    <t>4.4.1 Celkem</t>
  </si>
  <si>
    <t>4.5.1 Celkem</t>
  </si>
  <si>
    <t>4.7.1 Celkem</t>
  </si>
  <si>
    <t>4.7.2 Celkem</t>
  </si>
  <si>
    <t>4.7.3 Celkem</t>
  </si>
  <si>
    <t>4.7.4 Celkem</t>
  </si>
  <si>
    <t>2.1.02 Celkem</t>
  </si>
  <si>
    <t>2.1.04 Celkem</t>
  </si>
  <si>
    <t>2.1.05 Celkem</t>
  </si>
  <si>
    <t>2.1.08.3 Celkem</t>
  </si>
  <si>
    <t>2.2.03.2 Celkem</t>
  </si>
  <si>
    <t>2.2.03.5 Celkem</t>
  </si>
  <si>
    <t>2.2.03.6 Celkem</t>
  </si>
  <si>
    <t>2.2.05.2 Celkem</t>
  </si>
  <si>
    <t>2.2.08.1 Celkem</t>
  </si>
  <si>
    <t>2.2.11 Celkem</t>
  </si>
  <si>
    <t>2.2.13.1 Celkem</t>
  </si>
  <si>
    <t>2.2.15 Celkem</t>
  </si>
  <si>
    <t>2.3.1 Celkem</t>
  </si>
  <si>
    <t>2.3.2.1 Celkem</t>
  </si>
  <si>
    <t>2.3.3 Celkem</t>
  </si>
  <si>
    <t>Celkový součet</t>
  </si>
  <si>
    <t>20IN021</t>
  </si>
  <si>
    <t>odznaky pro členy objednané, rozeslané do 6/20</t>
  </si>
  <si>
    <t>20IN022</t>
  </si>
  <si>
    <t xml:space="preserve">kurzové rozdíly při vracení přijatých záloh - poplatků za účast na zrušeném PETS na účty vedené </t>
  </si>
  <si>
    <t>20OZ006</t>
  </si>
  <si>
    <t>European Scout Federation</t>
  </si>
  <si>
    <t>*** Storno ostatního závazku č. 18OZ159 *** omylem duplicitně zaúčtováno na AE 581 v částce € 15</t>
  </si>
  <si>
    <t>126/2020</t>
  </si>
  <si>
    <t>127/2020</t>
  </si>
  <si>
    <t>oprava r. 2018/2019</t>
  </si>
  <si>
    <t>odúčtování nákladů RYE z účetnictví RID</t>
  </si>
  <si>
    <t>odúčtování výnosů RYE z účetnictví RID</t>
  </si>
  <si>
    <t>20IN023</t>
  </si>
  <si>
    <t>vyrovnání mezi Distriktem a Ústavem dle majetkového vyrovnání k 29.2.2020, alikvótní podíl na vl</t>
  </si>
  <si>
    <t>Plnení rozpočtu pro DK</t>
  </si>
  <si>
    <t xml:space="preserve">1.3.2 Dary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</si>
</sst>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\ &quot;Kč&quot;;\-#,##0.00\ &quot;Kč&quot;"/>
    <numFmt numFmtId="165" formatCode="[$$-409]#,##0.00"/>
    <numFmt numFmtId="166" formatCode="#,##0.00_ ;[Red]\-#,##0.00\ "/>
    <numFmt numFmtId="167" formatCode="#,##0.0000"/>
    <numFmt numFmtId="168" formatCode="#,##0.000"/>
    <numFmt numFmtId="169" formatCode="#,##0.0000000000"/>
    <numFmt numFmtId="170" formatCode="[$€-2]\ #,##0.00"/>
    <numFmt numFmtId="171" formatCode="#,##0.00\ [$Kč-405]"/>
    <numFmt numFmtId="172" formatCode="#,##0.00\ &quot;Kč&quot;"/>
    <numFmt numFmtId="173" formatCode="#,##0\ &quot;Kč&quot;"/>
    <numFmt numFmtId="174" formatCode="#,##0\ [$Kč-405]"/>
    <numFmt numFmtId="175" formatCode="[$€-C07]\ #,##0"/>
    <numFmt numFmtId="176" formatCode="[$€-2]\ #,##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</font>
    <font>
      <b/>
      <sz val="10"/>
      <name val="Times New Roman"/>
    </font>
    <font>
      <sz val="8"/>
      <name val="Times New Roman"/>
    </font>
    <font>
      <b/>
      <sz val="10"/>
      <color indexed="18"/>
      <name val="Times New Roman"/>
    </font>
    <font>
      <b/>
      <sz val="12"/>
      <color indexed="18"/>
      <name val="Times New Roman"/>
      <family val="1"/>
      <charset val="238"/>
    </font>
    <font>
      <b/>
      <sz val="11"/>
      <color rgb="FF00206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</font>
    <font>
      <b/>
      <u/>
      <sz val="10"/>
      <name val="Times New Roman"/>
    </font>
    <font>
      <b/>
      <u/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</font>
    <font>
      <sz val="10"/>
      <color indexed="8"/>
      <name val="Times New Roman"/>
      <family val="1"/>
      <charset val="238"/>
    </font>
    <font>
      <b/>
      <sz val="12"/>
      <name val="Times New Roman"/>
    </font>
    <font>
      <b/>
      <sz val="10"/>
      <color indexed="18"/>
      <name val="Times New Roman"/>
      <family val="1"/>
      <charset val="238"/>
    </font>
    <font>
      <sz val="9"/>
      <name val="Times New Roman"/>
    </font>
    <font>
      <sz val="9"/>
      <color indexed="8"/>
      <name val="Times New Roman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</font>
    <font>
      <b/>
      <sz val="9"/>
      <color indexed="8"/>
      <name val="Times New Roman"/>
      <family val="1"/>
      <charset val="238"/>
    </font>
    <font>
      <b/>
      <sz val="11"/>
      <color indexed="18"/>
      <name val="Times New Roman"/>
    </font>
    <font>
      <b/>
      <sz val="12"/>
      <name val="Times New Roman"/>
      <family val="1"/>
      <charset val="238"/>
    </font>
    <font>
      <b/>
      <sz val="9"/>
      <name val="Times New Roman"/>
    </font>
    <font>
      <b/>
      <sz val="9"/>
      <name val="Times New Roman"/>
      <family val="1"/>
      <charset val="238"/>
    </font>
    <font>
      <sz val="10"/>
      <color indexed="10"/>
      <name val="Times New Roman"/>
    </font>
    <font>
      <b/>
      <sz val="9"/>
      <color indexed="1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0" xfId="0" applyFont="1"/>
    <xf numFmtId="166" fontId="2" fillId="0" borderId="0" xfId="0" applyNumberFormat="1" applyFont="1"/>
    <xf numFmtId="0" fontId="2" fillId="0" borderId="0" xfId="0" applyFont="1" applyAlignment="1">
      <alignment horizontal="left"/>
    </xf>
    <xf numFmtId="0" fontId="10" fillId="0" borderId="0" xfId="0" applyFont="1"/>
    <xf numFmtId="0" fontId="5" fillId="0" borderId="0" xfId="0" applyFont="1"/>
    <xf numFmtId="166" fontId="12" fillId="0" borderId="0" xfId="0" applyNumberFormat="1" applyFont="1" applyAlignment="1">
      <alignment shrinkToFit="1"/>
    </xf>
    <xf numFmtId="0" fontId="11" fillId="0" borderId="0" xfId="0" applyFont="1" applyAlignment="1">
      <alignment horizontal="left" shrinkToFit="1"/>
    </xf>
    <xf numFmtId="0" fontId="9" fillId="0" borderId="0" xfId="0" applyFont="1" applyAlignment="1">
      <alignment horizontal="left" indent="1"/>
    </xf>
    <xf numFmtId="165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9" fillId="0" borderId="0" xfId="0" applyFont="1" applyAlignment="1">
      <alignment horizontal="left" indent="3"/>
    </xf>
    <xf numFmtId="0" fontId="0" fillId="0" borderId="0" xfId="0" applyAlignment="1">
      <alignment horizontal="left" indent="1"/>
    </xf>
    <xf numFmtId="0" fontId="14" fillId="0" borderId="0" xfId="0" applyFont="1" applyAlignment="1">
      <alignment horizontal="left" indent="3"/>
    </xf>
    <xf numFmtId="165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indent="1"/>
    </xf>
    <xf numFmtId="167" fontId="2" fillId="3" borderId="0" xfId="0" applyNumberFormat="1" applyFont="1" applyFill="1" applyProtection="1">
      <protection locked="0"/>
    </xf>
    <xf numFmtId="168" fontId="14" fillId="0" borderId="0" xfId="0" applyNumberFormat="1" applyFont="1" applyAlignment="1">
      <alignment horizontal="right"/>
    </xf>
    <xf numFmtId="169" fontId="14" fillId="0" borderId="0" xfId="0" applyNumberFormat="1" applyFont="1" applyAlignment="1">
      <alignment horizontal="right" shrinkToFit="1"/>
    </xf>
    <xf numFmtId="4" fontId="2" fillId="3" borderId="0" xfId="0" applyNumberFormat="1" applyFont="1" applyFill="1" applyProtection="1">
      <protection locked="0"/>
    </xf>
    <xf numFmtId="0" fontId="15" fillId="0" borderId="0" xfId="0" applyFont="1" applyAlignment="1">
      <alignment horizontal="left" indent="3" shrinkToFit="1"/>
    </xf>
    <xf numFmtId="3" fontId="2" fillId="3" borderId="0" xfId="0" applyNumberFormat="1" applyFont="1" applyFill="1" applyProtection="1">
      <protection locked="0"/>
    </xf>
    <xf numFmtId="0" fontId="14" fillId="0" borderId="0" xfId="0" applyFont="1" applyAlignment="1">
      <alignment horizontal="left"/>
    </xf>
    <xf numFmtId="165" fontId="2" fillId="0" borderId="0" xfId="0" applyNumberFormat="1" applyFont="1"/>
    <xf numFmtId="165" fontId="17" fillId="4" borderId="1" xfId="0" applyNumberFormat="1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left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vertical="center" wrapText="1"/>
    </xf>
    <xf numFmtId="165" fontId="20" fillId="5" borderId="6" xfId="0" applyNumberFormat="1" applyFont="1" applyFill="1" applyBorder="1" applyAlignment="1" applyProtection="1">
      <alignment horizontal="center" vertical="center" wrapText="1"/>
      <protection locked="0"/>
    </xf>
    <xf numFmtId="170" fontId="18" fillId="0" borderId="6" xfId="0" applyNumberFormat="1" applyFont="1" applyBorder="1" applyAlignment="1">
      <alignment horizontal="center" vertical="center" wrapText="1"/>
    </xf>
    <xf numFmtId="171" fontId="18" fillId="0" borderId="6" xfId="0" applyNumberFormat="1" applyFont="1" applyBorder="1" applyAlignment="1">
      <alignment horizontal="center" vertical="center" wrapText="1"/>
    </xf>
    <xf numFmtId="172" fontId="19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5" xfId="0" applyFont="1" applyFill="1" applyBorder="1" applyAlignment="1">
      <alignment horizontal="left" vertical="center" shrinkToFit="1"/>
    </xf>
    <xf numFmtId="0" fontId="20" fillId="4" borderId="5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vertical="center" wrapText="1"/>
    </xf>
    <xf numFmtId="165" fontId="21" fillId="0" borderId="6" xfId="0" applyNumberFormat="1" applyFont="1" applyBorder="1" applyAlignment="1">
      <alignment horizontal="center" vertical="center" wrapText="1"/>
    </xf>
    <xf numFmtId="170" fontId="20" fillId="5" borderId="6" xfId="0" applyNumberFormat="1" applyFont="1" applyFill="1" applyBorder="1" applyAlignment="1" applyProtection="1">
      <alignment horizontal="center" vertical="center" wrapText="1"/>
      <protection locked="0"/>
    </xf>
    <xf numFmtId="172" fontId="21" fillId="6" borderId="7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6" xfId="0" applyNumberFormat="1" applyFont="1" applyBorder="1" applyAlignment="1">
      <alignment horizontal="center" vertical="center" wrapText="1"/>
    </xf>
    <xf numFmtId="170" fontId="20" fillId="0" borderId="6" xfId="0" applyNumberFormat="1" applyFont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left" vertical="center" wrapText="1"/>
    </xf>
    <xf numFmtId="171" fontId="20" fillId="0" borderId="6" xfId="0" applyNumberFormat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/>
    </xf>
    <xf numFmtId="165" fontId="21" fillId="5" borderId="6" xfId="0" applyNumberFormat="1" applyFont="1" applyFill="1" applyBorder="1" applyAlignment="1" applyProtection="1">
      <alignment horizontal="center" vertical="center" wrapText="1"/>
      <protection locked="0"/>
    </xf>
    <xf numFmtId="165" fontId="21" fillId="0" borderId="6" xfId="0" applyNumberFormat="1" applyFont="1" applyBorder="1" applyAlignment="1" applyProtection="1">
      <alignment horizontal="center" vertical="center" wrapText="1"/>
      <protection locked="0"/>
    </xf>
    <xf numFmtId="165" fontId="19" fillId="0" borderId="6" xfId="0" applyNumberFormat="1" applyFont="1" applyBorder="1" applyAlignment="1">
      <alignment horizontal="right" vertical="center" wrapText="1"/>
    </xf>
    <xf numFmtId="170" fontId="18" fillId="0" borderId="6" xfId="0" applyNumberFormat="1" applyFont="1" applyBorder="1" applyAlignment="1">
      <alignment horizontal="right" vertical="center" wrapText="1"/>
    </xf>
    <xf numFmtId="171" fontId="20" fillId="0" borderId="6" xfId="0" applyNumberFormat="1" applyFont="1" applyBorder="1" applyAlignment="1">
      <alignment horizontal="right" vertical="center" wrapText="1"/>
    </xf>
    <xf numFmtId="172" fontId="19" fillId="6" borderId="7" xfId="0" applyNumberFormat="1" applyFont="1" applyFill="1" applyBorder="1" applyAlignment="1" applyProtection="1">
      <alignment vertical="center" wrapText="1"/>
      <protection locked="0"/>
    </xf>
    <xf numFmtId="0" fontId="19" fillId="4" borderId="8" xfId="0" applyFont="1" applyFill="1" applyBorder="1" applyAlignment="1">
      <alignment horizontal="left" vertical="center" wrapText="1"/>
    </xf>
    <xf numFmtId="165" fontId="19" fillId="0" borderId="9" xfId="0" applyNumberFormat="1" applyFont="1" applyBorder="1" applyAlignment="1">
      <alignment horizontal="right" vertical="center" wrapText="1"/>
    </xf>
    <xf numFmtId="170" fontId="18" fillId="0" borderId="9" xfId="0" applyNumberFormat="1" applyFont="1" applyBorder="1" applyAlignment="1">
      <alignment horizontal="right" vertical="center" wrapText="1"/>
    </xf>
    <xf numFmtId="171" fontId="20" fillId="0" borderId="9" xfId="0" applyNumberFormat="1" applyFont="1" applyBorder="1" applyAlignment="1">
      <alignment horizontal="right" vertical="center" wrapText="1"/>
    </xf>
    <xf numFmtId="172" fontId="19" fillId="6" borderId="10" xfId="0" applyNumberFormat="1" applyFont="1" applyFill="1" applyBorder="1" applyAlignment="1" applyProtection="1">
      <alignment vertical="center" wrapText="1"/>
      <protection locked="0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17" fillId="4" borderId="12" xfId="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10" fontId="17" fillId="4" borderId="12" xfId="0" applyNumberFormat="1" applyFont="1" applyFill="1" applyBorder="1" applyAlignment="1">
      <alignment horizontal="center" vertical="center" wrapText="1"/>
    </xf>
    <xf numFmtId="3" fontId="17" fillId="4" borderId="14" xfId="0" applyNumberFormat="1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 wrapText="1"/>
    </xf>
    <xf numFmtId="173" fontId="27" fillId="6" borderId="3" xfId="0" applyNumberFormat="1" applyFont="1" applyFill="1" applyBorder="1" applyAlignment="1" applyProtection="1">
      <alignment horizontal="right" vertical="center" wrapText="1"/>
      <protection locked="0"/>
    </xf>
    <xf numFmtId="174" fontId="27" fillId="0" borderId="3" xfId="0" applyNumberFormat="1" applyFont="1" applyBorder="1" applyAlignment="1">
      <alignment horizontal="right" vertical="center" wrapText="1"/>
    </xf>
    <xf numFmtId="175" fontId="22" fillId="0" borderId="4" xfId="0" applyNumberFormat="1" applyFont="1" applyBorder="1" applyAlignment="1">
      <alignment horizontal="right" vertical="center" wrapText="1"/>
    </xf>
    <xf numFmtId="10" fontId="27" fillId="0" borderId="3" xfId="0" applyNumberFormat="1" applyFont="1" applyBorder="1" applyAlignment="1">
      <alignment horizontal="right" vertical="center" wrapText="1"/>
    </xf>
    <xf numFmtId="0" fontId="26" fillId="4" borderId="5" xfId="0" applyFont="1" applyFill="1" applyBorder="1" applyAlignment="1">
      <alignment vertical="center" wrapText="1"/>
    </xf>
    <xf numFmtId="173" fontId="27" fillId="0" borderId="3" xfId="0" applyNumberFormat="1" applyFont="1" applyBorder="1" applyAlignment="1" applyProtection="1">
      <alignment horizontal="right" vertical="center" wrapText="1"/>
      <protection locked="0"/>
    </xf>
    <xf numFmtId="0" fontId="20" fillId="7" borderId="5" xfId="0" applyFont="1" applyFill="1" applyBorder="1" applyAlignment="1">
      <alignment vertical="center" wrapText="1"/>
    </xf>
    <xf numFmtId="173" fontId="27" fillId="6" borderId="3" xfId="0" applyNumberFormat="1" applyFont="1" applyFill="1" applyBorder="1" applyAlignment="1">
      <alignment horizontal="right" vertical="center" wrapText="1"/>
    </xf>
    <xf numFmtId="174" fontId="27" fillId="6" borderId="3" xfId="0" applyNumberFormat="1" applyFont="1" applyFill="1" applyBorder="1" applyAlignment="1">
      <alignment horizontal="right" vertical="center" wrapText="1"/>
    </xf>
    <xf numFmtId="174" fontId="27" fillId="6" borderId="3" xfId="0" applyNumberFormat="1" applyFont="1" applyFill="1" applyBorder="1" applyAlignment="1" applyProtection="1">
      <alignment horizontal="right" vertical="center" wrapText="1"/>
      <protection locked="0"/>
    </xf>
    <xf numFmtId="10" fontId="27" fillId="6" borderId="3" xfId="0" applyNumberFormat="1" applyFont="1" applyFill="1" applyBorder="1" applyAlignment="1">
      <alignment horizontal="right" vertical="center" wrapText="1"/>
    </xf>
    <xf numFmtId="0" fontId="26" fillId="4" borderId="5" xfId="0" applyFont="1" applyFill="1" applyBorder="1" applyAlignment="1">
      <alignment vertical="top" wrapText="1"/>
    </xf>
    <xf numFmtId="49" fontId="20" fillId="7" borderId="5" xfId="0" applyNumberFormat="1" applyFont="1" applyFill="1" applyBorder="1" applyAlignment="1">
      <alignment vertical="center" wrapText="1"/>
    </xf>
    <xf numFmtId="0" fontId="22" fillId="4" borderId="5" xfId="0" applyFont="1" applyFill="1" applyBorder="1" applyAlignment="1">
      <alignment vertical="top" wrapText="1"/>
    </xf>
    <xf numFmtId="0" fontId="23" fillId="4" borderId="8" xfId="0" applyFont="1" applyFill="1" applyBorder="1" applyAlignment="1">
      <alignment vertical="top" wrapText="1"/>
    </xf>
    <xf numFmtId="0" fontId="23" fillId="4" borderId="5" xfId="0" applyFont="1" applyFill="1" applyBorder="1" applyAlignment="1">
      <alignment horizontal="left" vertical="center" wrapText="1"/>
    </xf>
    <xf numFmtId="174" fontId="23" fillId="4" borderId="3" xfId="0" applyNumberFormat="1" applyFont="1" applyFill="1" applyBorder="1" applyAlignment="1">
      <alignment horizontal="right" vertical="center" wrapText="1"/>
    </xf>
    <xf numFmtId="176" fontId="23" fillId="4" borderId="4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173" fontId="21" fillId="6" borderId="6" xfId="0" applyNumberFormat="1" applyFont="1" applyFill="1" applyBorder="1" applyAlignment="1" applyProtection="1">
      <alignment horizontal="right" vertical="center" wrapText="1"/>
      <protection locked="0"/>
    </xf>
    <xf numFmtId="174" fontId="21" fillId="6" borderId="6" xfId="0" applyNumberFormat="1" applyFont="1" applyFill="1" applyBorder="1" applyAlignment="1" applyProtection="1">
      <alignment horizontal="right" vertical="center" wrapText="1"/>
      <protection locked="0"/>
    </xf>
    <xf numFmtId="176" fontId="23" fillId="0" borderId="4" xfId="0" applyNumberFormat="1" applyFont="1" applyBorder="1" applyAlignment="1">
      <alignment horizontal="right" vertical="center" wrapText="1"/>
    </xf>
    <xf numFmtId="174" fontId="20" fillId="6" borderId="3" xfId="0" applyNumberFormat="1" applyFont="1" applyFill="1" applyBorder="1" applyAlignment="1" applyProtection="1">
      <alignment horizontal="right" vertical="center" wrapText="1"/>
      <protection locked="0"/>
    </xf>
    <xf numFmtId="10" fontId="20" fillId="6" borderId="3" xfId="0" applyNumberFormat="1" applyFont="1" applyFill="1" applyBorder="1" applyAlignment="1">
      <alignment horizontal="right" vertical="center" wrapText="1"/>
    </xf>
    <xf numFmtId="16" fontId="21" fillId="4" borderId="5" xfId="0" applyNumberFormat="1" applyFont="1" applyFill="1" applyBorder="1" applyAlignment="1">
      <alignment horizontal="left" vertical="center" wrapText="1"/>
    </xf>
    <xf numFmtId="173" fontId="21" fillId="4" borderId="6" xfId="0" applyNumberFormat="1" applyFont="1" applyFill="1" applyBorder="1" applyAlignment="1">
      <alignment horizontal="right" vertical="center" wrapText="1"/>
    </xf>
    <xf numFmtId="49" fontId="21" fillId="7" borderId="5" xfId="0" applyNumberFormat="1" applyFont="1" applyFill="1" applyBorder="1" applyAlignment="1">
      <alignment horizontal="left" vertical="center" wrapText="1"/>
    </xf>
    <xf numFmtId="174" fontId="21" fillId="4" borderId="6" xfId="0" applyNumberFormat="1" applyFont="1" applyFill="1" applyBorder="1" applyAlignment="1">
      <alignment horizontal="right" vertical="center" wrapText="1"/>
    </xf>
    <xf numFmtId="0" fontId="21" fillId="7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27" fillId="4" borderId="5" xfId="0" applyFont="1" applyFill="1" applyBorder="1" applyAlignment="1">
      <alignment horizontal="left" vertical="center" wrapText="1"/>
    </xf>
    <xf numFmtId="173" fontId="23" fillId="4" borderId="6" xfId="0" applyNumberFormat="1" applyFont="1" applyFill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176" fontId="23" fillId="0" borderId="7" xfId="0" applyNumberFormat="1" applyFont="1" applyBorder="1" applyAlignment="1">
      <alignment horizontal="right" vertical="center" wrapText="1"/>
    </xf>
    <xf numFmtId="176" fontId="23" fillId="4" borderId="7" xfId="0" applyNumberFormat="1" applyFont="1" applyFill="1" applyBorder="1" applyAlignment="1">
      <alignment horizontal="right" vertical="center" wrapText="1"/>
    </xf>
    <xf numFmtId="49" fontId="20" fillId="7" borderId="5" xfId="0" applyNumberFormat="1" applyFont="1" applyFill="1" applyBorder="1" applyAlignment="1">
      <alignment horizontal="left" vertical="center" wrapText="1"/>
    </xf>
    <xf numFmtId="173" fontId="20" fillId="6" borderId="6" xfId="0" applyNumberFormat="1" applyFont="1" applyFill="1" applyBorder="1" applyAlignment="1" applyProtection="1">
      <alignment horizontal="right" vertical="center" wrapText="1"/>
      <protection locked="0"/>
    </xf>
    <xf numFmtId="174" fontId="20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20" fillId="7" borderId="5" xfId="0" applyFont="1" applyFill="1" applyBorder="1" applyAlignment="1">
      <alignment horizontal="left" vertical="center" wrapText="1"/>
    </xf>
    <xf numFmtId="14" fontId="20" fillId="4" borderId="5" xfId="0" applyNumberFormat="1" applyFont="1" applyFill="1" applyBorder="1" applyAlignment="1">
      <alignment horizontal="left" vertical="center" wrapText="1"/>
    </xf>
    <xf numFmtId="174" fontId="27" fillId="4" borderId="6" xfId="0" applyNumberFormat="1" applyFont="1" applyFill="1" applyBorder="1" applyAlignment="1">
      <alignment horizontal="right" vertical="center"/>
    </xf>
    <xf numFmtId="173" fontId="27" fillId="4" borderId="6" xfId="0" applyNumberFormat="1" applyFont="1" applyFill="1" applyBorder="1" applyAlignment="1">
      <alignment horizontal="right" vertical="center"/>
    </xf>
    <xf numFmtId="173" fontId="20" fillId="4" borderId="6" xfId="0" applyNumberFormat="1" applyFont="1" applyFill="1" applyBorder="1" applyAlignment="1">
      <alignment horizontal="right" vertical="center" wrapText="1"/>
    </xf>
    <xf numFmtId="174" fontId="20" fillId="4" borderId="6" xfId="0" applyNumberFormat="1" applyFont="1" applyFill="1" applyBorder="1" applyAlignment="1">
      <alignment horizontal="right" vertical="center" wrapText="1"/>
    </xf>
    <xf numFmtId="49" fontId="21" fillId="7" borderId="5" xfId="0" applyNumberFormat="1" applyFont="1" applyFill="1" applyBorder="1" applyAlignment="1">
      <alignment vertical="center" wrapText="1"/>
    </xf>
    <xf numFmtId="0" fontId="27" fillId="4" borderId="5" xfId="0" applyFont="1" applyFill="1" applyBorder="1" applyAlignment="1">
      <alignment vertical="center" wrapText="1"/>
    </xf>
    <xf numFmtId="173" fontId="27" fillId="4" borderId="6" xfId="0" applyNumberFormat="1" applyFont="1" applyFill="1" applyBorder="1" applyAlignment="1">
      <alignment horizontal="right" vertical="center" wrapText="1"/>
    </xf>
    <xf numFmtId="10" fontId="23" fillId="4" borderId="6" xfId="0" applyNumberFormat="1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 wrapText="1"/>
    </xf>
    <xf numFmtId="173" fontId="27" fillId="4" borderId="9" xfId="0" applyNumberFormat="1" applyFont="1" applyFill="1" applyBorder="1" applyAlignment="1">
      <alignment horizontal="right" vertical="center" wrapText="1"/>
    </xf>
    <xf numFmtId="176" fontId="23" fillId="4" borderId="10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165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66" fontId="0" fillId="0" borderId="0" xfId="0" applyNumberFormat="1"/>
    <xf numFmtId="173" fontId="21" fillId="5" borderId="6" xfId="0" applyNumberFormat="1" applyFont="1" applyFill="1" applyBorder="1" applyAlignment="1" applyProtection="1">
      <alignment horizontal="right" vertical="center"/>
      <protection locked="0"/>
    </xf>
    <xf numFmtId="173" fontId="21" fillId="0" borderId="6" xfId="0" applyNumberFormat="1" applyFont="1" applyBorder="1" applyAlignment="1">
      <alignment horizontal="right" vertical="center"/>
    </xf>
    <xf numFmtId="176" fontId="21" fillId="5" borderId="7" xfId="0" applyNumberFormat="1" applyFont="1" applyFill="1" applyBorder="1" applyAlignment="1" applyProtection="1">
      <alignment horizontal="right" vertical="center"/>
      <protection locked="0"/>
    </xf>
    <xf numFmtId="174" fontId="20" fillId="0" borderId="6" xfId="0" applyNumberFormat="1" applyFont="1" applyBorder="1" applyAlignment="1">
      <alignment horizontal="right" vertical="center" wrapText="1"/>
    </xf>
    <xf numFmtId="10" fontId="20" fillId="0" borderId="6" xfId="0" applyNumberFormat="1" applyFont="1" applyBorder="1" applyAlignment="1">
      <alignment horizontal="right" vertical="center" wrapText="1"/>
    </xf>
    <xf numFmtId="173" fontId="23" fillId="4" borderId="6" xfId="0" applyNumberFormat="1" applyFont="1" applyFill="1" applyBorder="1" applyAlignment="1">
      <alignment horizontal="right" vertical="center"/>
    </xf>
    <xf numFmtId="176" fontId="23" fillId="4" borderId="7" xfId="0" applyNumberFormat="1" applyFont="1" applyFill="1" applyBorder="1" applyAlignment="1">
      <alignment horizontal="right" vertical="center"/>
    </xf>
    <xf numFmtId="0" fontId="27" fillId="4" borderId="5" xfId="0" applyFont="1" applyFill="1" applyBorder="1" applyAlignment="1">
      <alignment horizontal="left" vertical="center"/>
    </xf>
    <xf numFmtId="173" fontId="27" fillId="4" borderId="6" xfId="0" applyNumberFormat="1" applyFont="1" applyFill="1" applyBorder="1"/>
    <xf numFmtId="176" fontId="27" fillId="4" borderId="7" xfId="0" applyNumberFormat="1" applyFont="1" applyFill="1" applyBorder="1"/>
    <xf numFmtId="173" fontId="21" fillId="4" borderId="6" xfId="0" applyNumberFormat="1" applyFont="1" applyFill="1" applyBorder="1" applyAlignment="1">
      <alignment horizontal="right" vertical="center"/>
    </xf>
    <xf numFmtId="176" fontId="21" fillId="4" borderId="7" xfId="0" applyNumberFormat="1" applyFont="1" applyFill="1" applyBorder="1" applyAlignment="1">
      <alignment horizontal="right" vertical="center"/>
    </xf>
    <xf numFmtId="176" fontId="20" fillId="5" borderId="7" xfId="0" applyNumberFormat="1" applyFont="1" applyFill="1" applyBorder="1" applyAlignment="1" applyProtection="1">
      <alignment horizontal="right" vertical="center"/>
      <protection locked="0"/>
    </xf>
    <xf numFmtId="176" fontId="20" fillId="4" borderId="7" xfId="0" applyNumberFormat="1" applyFont="1" applyFill="1" applyBorder="1" applyAlignment="1">
      <alignment horizontal="right" vertical="center"/>
    </xf>
    <xf numFmtId="176" fontId="27" fillId="4" borderId="7" xfId="0" applyNumberFormat="1" applyFont="1" applyFill="1" applyBorder="1" applyAlignment="1">
      <alignment horizontal="right" vertical="center"/>
    </xf>
    <xf numFmtId="173" fontId="20" fillId="5" borderId="6" xfId="0" applyNumberFormat="1" applyFont="1" applyFill="1" applyBorder="1" applyAlignment="1" applyProtection="1">
      <alignment horizontal="right" vertical="center"/>
      <protection locked="0"/>
    </xf>
    <xf numFmtId="0" fontId="23" fillId="4" borderId="1" xfId="0" applyFont="1" applyFill="1" applyBorder="1" applyAlignment="1">
      <alignment horizontal="left" vertical="center" wrapText="1"/>
    </xf>
    <xf numFmtId="173" fontId="23" fillId="4" borderId="1" xfId="0" applyNumberFormat="1" applyFont="1" applyFill="1" applyBorder="1" applyAlignment="1">
      <alignment horizontal="right" vertical="center" wrapText="1"/>
    </xf>
    <xf numFmtId="176" fontId="23" fillId="4" borderId="1" xfId="0" applyNumberFormat="1" applyFont="1" applyFill="1" applyBorder="1" applyAlignment="1">
      <alignment horizontal="right" vertical="center" wrapText="1"/>
    </xf>
    <xf numFmtId="173" fontId="23" fillId="5" borderId="1" xfId="0" applyNumberFormat="1" applyFont="1" applyFill="1" applyBorder="1" applyAlignment="1" applyProtection="1">
      <alignment horizontal="right" vertical="center" wrapText="1"/>
      <protection locked="0"/>
    </xf>
    <xf numFmtId="173" fontId="23" fillId="0" borderId="1" xfId="0" applyNumberFormat="1" applyFont="1" applyBorder="1" applyAlignment="1">
      <alignment horizontal="right" vertical="center" wrapText="1"/>
    </xf>
    <xf numFmtId="176" fontId="23" fillId="5" borderId="1" xfId="0" applyNumberFormat="1" applyFont="1" applyFill="1" applyBorder="1" applyAlignment="1" applyProtection="1">
      <alignment horizontal="right" vertical="center" wrapText="1"/>
      <protection locked="0"/>
    </xf>
    <xf numFmtId="10" fontId="23" fillId="4" borderId="1" xfId="0" applyNumberFormat="1" applyFont="1" applyFill="1" applyBorder="1" applyAlignment="1">
      <alignment horizontal="right" vertical="center"/>
    </xf>
    <xf numFmtId="10" fontId="23" fillId="4" borderId="16" xfId="0" applyNumberFormat="1" applyFont="1" applyFill="1" applyBorder="1" applyAlignment="1">
      <alignment horizontal="right" vertical="center"/>
    </xf>
    <xf numFmtId="0" fontId="28" fillId="0" borderId="0" xfId="0" applyFont="1"/>
    <xf numFmtId="165" fontId="28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174" fontId="21" fillId="8" borderId="6" xfId="0" applyNumberFormat="1" applyFont="1" applyFill="1" applyBorder="1" applyAlignment="1" applyProtection="1">
      <alignment horizontal="right" vertical="center" wrapText="1"/>
      <protection locked="0"/>
    </xf>
    <xf numFmtId="10" fontId="20" fillId="9" borderId="3" xfId="0" applyNumberFormat="1" applyFont="1" applyFill="1" applyBorder="1" applyAlignment="1">
      <alignment horizontal="right" vertical="center" wrapText="1"/>
    </xf>
    <xf numFmtId="173" fontId="27" fillId="4" borderId="21" xfId="0" applyNumberFormat="1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29" fillId="4" borderId="6" xfId="0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7" fillId="4" borderId="11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7" fillId="4" borderId="15" xfId="0" applyFont="1" applyFill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shrinkToFit="1"/>
    </xf>
    <xf numFmtId="0" fontId="17" fillId="4" borderId="12" xfId="0" applyFont="1" applyFill="1" applyBorder="1" applyAlignment="1">
      <alignment horizontal="left" vertical="center" wrapText="1"/>
    </xf>
    <xf numFmtId="0" fontId="17" fillId="4" borderId="14" xfId="0" applyFont="1" applyFill="1" applyBorder="1" applyAlignment="1">
      <alignment horizontal="left" vertical="center" wrapText="1"/>
    </xf>
    <xf numFmtId="0" fontId="17" fillId="4" borderId="16" xfId="0" applyFont="1" applyFill="1" applyBorder="1" applyAlignment="1">
      <alignment horizontal="left" vertical="center" wrapText="1"/>
    </xf>
    <xf numFmtId="0" fontId="29" fillId="4" borderId="18" xfId="0" applyFont="1" applyFill="1" applyBorder="1" applyAlignment="1">
      <alignment horizontal="left" vertical="center" wrapText="1"/>
    </xf>
    <xf numFmtId="0" fontId="29" fillId="4" borderId="19" xfId="0" applyFont="1" applyFill="1" applyBorder="1" applyAlignment="1">
      <alignment horizontal="left" vertical="center" wrapText="1"/>
    </xf>
    <xf numFmtId="0" fontId="29" fillId="4" borderId="20" xfId="0" applyFont="1" applyFill="1" applyBorder="1" applyAlignment="1">
      <alignment horizontal="left" vertical="center" wrapText="1"/>
    </xf>
    <xf numFmtId="165" fontId="5" fillId="4" borderId="5" xfId="0" applyNumberFormat="1" applyFont="1" applyFill="1" applyBorder="1" applyAlignment="1">
      <alignment horizontal="left" vertical="center" wrapText="1"/>
    </xf>
    <xf numFmtId="165" fontId="5" fillId="4" borderId="6" xfId="0" applyNumberFormat="1" applyFont="1" applyFill="1" applyBorder="1" applyAlignment="1">
      <alignment horizontal="left" vertical="center" wrapText="1"/>
    </xf>
    <xf numFmtId="165" fontId="5" fillId="4" borderId="7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2" fillId="0" borderId="0" xfId="0" applyFont="1" applyAlignment="1">
      <alignment horizontal="left" shrinkToFit="1"/>
    </xf>
    <xf numFmtId="165" fontId="5" fillId="2" borderId="0" xfId="0" applyNumberFormat="1" applyFont="1" applyFill="1" applyAlignment="1">
      <alignment horizontal="center" wrapText="1"/>
    </xf>
    <xf numFmtId="0" fontId="11" fillId="0" borderId="0" xfId="0" applyFont="1" applyAlignment="1">
      <alignment horizontal="center" shrinkToFit="1"/>
    </xf>
    <xf numFmtId="0" fontId="13" fillId="0" borderId="0" xfId="0" applyFont="1" applyAlignment="1">
      <alignment horizontal="center" shrinkToFit="1"/>
    </xf>
    <xf numFmtId="0" fontId="16" fillId="0" borderId="0" xfId="0" applyFont="1" applyAlignment="1">
      <alignment horizontal="left" shrinkToFi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</xdr:colOff>
      <xdr:row>240</xdr:row>
      <xdr:rowOff>161926</xdr:rowOff>
    </xdr:from>
    <xdr:to>
      <xdr:col>5</xdr:col>
      <xdr:colOff>0</xdr:colOff>
      <xdr:row>292</xdr:row>
      <xdr:rowOff>159327</xdr:rowOff>
    </xdr:to>
    <xdr:sp macro="" textlink="" fLocksText="0">
      <xdr:nvSpPr>
        <xdr:cNvPr id="2" name="Text Box 54">
          <a:extLst>
            <a:ext uri="{FF2B5EF4-FFF2-40B4-BE49-F238E27FC236}">
              <a16:creationId xmlns:a16="http://schemas.microsoft.com/office/drawing/2014/main" id="{2A543A13-F2C6-422B-BA21-C047A83E9A57}"/>
            </a:ext>
          </a:extLst>
        </xdr:cNvPr>
        <xdr:cNvSpPr txBox="1">
          <a:spLocks noChangeArrowheads="1"/>
        </xdr:cNvSpPr>
      </xdr:nvSpPr>
      <xdr:spPr bwMode="auto">
        <a:xfrm>
          <a:off x="6349" y="31794450"/>
          <a:ext cx="3460751" cy="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2. ZÁSADY A KOMENTÁŘ K ROZPOČTU DISTRIKTU 2240 NA ROK 2019/2020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 sestavení rozpočtu distriktu se vychází z těchto základních komponent:</a:t>
          </a:r>
        </a:p>
        <a:p>
          <a:pPr algn="l" rtl="0">
            <a:defRPr sz="1000"/>
          </a:pPr>
          <a:endParaRPr lang="cs-CZ" sz="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Z předpokládaného poklesu stavu platících členů klubů ve sledovaném období (průměr ze stavů k 1.7. a k 1.1. rotariánského roku) na úroveň </a:t>
          </a:r>
          <a:r>
            <a:rPr lang="cs-CZ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1370</a:t>
          </a: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cs-CZ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členů </a:t>
          </a: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proti 1 400 členů v předchozím období;</a:t>
          </a:r>
        </a:p>
        <a:p>
          <a:pPr algn="l" rtl="0">
            <a:defRPr sz="1000"/>
          </a:pPr>
          <a:endParaRPr lang="cs-CZ" sz="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Ze zvýšení pololetního členského příspěvku  o 1 EUR na 62,- EUR (1550,- Kč) to je ročně na </a:t>
          </a:r>
          <a:r>
            <a:rPr lang="cs-CZ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124 EUR (3100,- Kč). </a:t>
          </a: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Příspěvky do RI se budou pololetně zvyšovat o 2 USD na 34 USD;</a:t>
          </a:r>
          <a:endParaRPr lang="cs-C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Pracovního odhadu hodnot devizových kurzů:</a:t>
          </a:r>
        </a:p>
        <a:p>
          <a:pPr algn="l" rtl="0"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25,000 CZK / 1 EUR (lednový odhad vývoje kurzu Kč dle materiálů ČNB a finančních analytiků)</a:t>
          </a:r>
        </a:p>
        <a:p>
          <a:pPr algn="l" rtl="0">
            <a:defRPr sz="1000"/>
          </a:pPr>
          <a:r>
            <a:rPr lang="cs-CZ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1,185USD / 1 EUR ( mírné posílení dolaru proti euru dle predikcí finančních analytiků).</a:t>
          </a:r>
          <a:endParaRPr lang="cs-CZ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Z ponechání </a:t>
          </a:r>
          <a:r>
            <a:rPr lang="cs-CZ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příspěvku do Nadace Rotary </a:t>
          </a: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(TRF) ve výši </a:t>
          </a:r>
          <a:r>
            <a:rPr lang="cs-CZ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35 USD </a:t>
          </a: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(po výrazném navýšení o 25 USD </a:t>
          </a:r>
          <a:b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 letech 2007 - 2009) i</a:t>
          </a:r>
          <a:r>
            <a:rPr lang="cs-CZ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příspěvku na PolioPlus na úrovni 10 USD za člena.</a:t>
          </a:r>
          <a:endParaRPr lang="cs-CZ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s-CZ" sz="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Z ponechání příspěvku na převod na účty Výměny mládeže </a:t>
          </a:r>
          <a:r>
            <a:rPr lang="cs-CZ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 8 EUR za člena.</a:t>
          </a:r>
        </a:p>
        <a:p>
          <a:pPr algn="l" rtl="0">
            <a:defRPr sz="1000"/>
          </a:pPr>
          <a:endParaRPr lang="cs-CZ" sz="3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Členské přípěvky klubů na Distrikt 2240 se platí pololetně a  propočítavají se ze stavu členské základny k 1. 7. 2019 a k 1. 1. 2020 dle hlášení klubů na RI  (využívané pro fakturaci z RI), přičemž pro kluby v ČR se z EUR na Kč přepočítávají příslušným kurzem devizového trhu vyhlašovaného ČNB, který je platný </a:t>
          </a:r>
          <a:b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k 1. 7. 2019 a k 1. 1. 2020. </a:t>
          </a:r>
        </a:p>
        <a:p>
          <a:pPr algn="l" rtl="0">
            <a:defRPr sz="1000"/>
          </a:pPr>
          <a:endParaRPr lang="cs-CZ" sz="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Příspěky do Nadace Rotary, na PolioPlus a převod na účet Výměny mládeže se propočítávají dle stavu 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členské základny k 1.1. 2020 a finanční převod se provádí až ve druhém rotariánském pololetí po výběru </a:t>
          </a:r>
          <a:b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2. pololetního příspěvku.</a:t>
          </a:r>
        </a:p>
        <a:p>
          <a:pPr algn="l" rtl="0">
            <a:defRPr sz="1000"/>
          </a:pPr>
          <a:endParaRPr lang="cs-CZ" sz="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Distriktní rozpočet pokračuje v konceptu jednotného rozpočtu Výměny mládeže za ČR i SR v souvislosti s příslušnými organizačními úpravami a fungování Výměny mládeže distriktu a jeho přímé zakomponování do rozpočtu distriktu. Tento koncept byl založen v rotiánském roce 2009 / 2010 (zatímco v předchozích obdobích Rozpočty Služby mládeži ČR a Služby mládeži SR byly zpracovány samostatně a propojeny byly s distriktním rozpočtem pouze prostřednictvím příspěvku distriktu na Službu mládeži).</a:t>
          </a:r>
        </a:p>
        <a:p>
          <a:pPr algn="l" rtl="0">
            <a:defRPr sz="1000"/>
          </a:pPr>
          <a:endParaRPr lang="cs-CZ" sz="3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Na straně výdajů dochází k navýšení zejména u položek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cs-CZ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-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zvýšených výdajů na RGN</a:t>
          </a: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( reflektování  růstu nákladů na grafiku a tisk celkově o 100 tis. Kč)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Na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- 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výdaje distriktního sekretáře </a:t>
          </a: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(činnost asistenta - zreálnění výdajů na telekom. poplatky, poštovné).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cs-CZ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Na základě diskuse k návrhu rozpočtu na klubech a mezi činovníky distriktu bylo rozhodnuto do rozpočtu zahrnout příjmy  (mimořádné příspěvky klubů) a výdaje na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-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Distriktní konferenci ve výši 500 tis. Kč  (příspěvek na DK pro organizující klub)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- PETS a DŠS ve výši 150 tis. Kč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- Členské seznamy v částce 260 tis. Kč (ostatní výdaje na správu).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cs-CZ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Na druhé straně byly poníženy výdaje nejvyšších činovníků distriktu.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cs-CZ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Oblast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Výměny mládeže </a:t>
          </a: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pokračuje v mírném vzestupném trendu, a to zejména v části dlouhodobé výměny.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cs-CZ" sz="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Celková bilance příjmů a výdajů Distriktu 2240 končí přebytkem ve výši 46.370,- Kč, v tom bilance správy distriktu vykazuje  aktivum ve výši 51.370,- Kč a bilance Výměny mládeže  pasívem 5000,- Kč. Pasívum  Výměny mládeže je plně kryto zůstatky na bankovních účtech akumulovaných z minulých období, takže finanční stabilita a likvidita distriktu je zajištěna.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cs-CZ" sz="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Volné prostředky na bankovních účtech Distriktu 2240, které doplňují celkové disponibilní zdroje financování, zůstávají na konci rozpočtovaného období ve stabilizované výši 6.423.840,-  Kč,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 tom  stavy na účtech Výměny mládeže v celkové částce 6.007.470,- Kč a na účtech správy distriktu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416.370,- Kč.</a:t>
          </a:r>
          <a:endParaRPr kumimoji="0" lang="cs-CZ" sz="1000" b="0" i="1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cs-CZ" sz="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Podmínky placení členských příspěvků budou pololetně metodicky upřesněny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informacemi finančního</a:t>
          </a: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</a:t>
          </a:r>
          <a:r>
            <a:rPr kumimoji="0" lang="cs-CZ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výboru</a:t>
          </a: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distriktu bezprostředně po vyhlášení kurzů devizového trhu ze strany České národní banky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k 1. 7. 2019 a 1. 1. 2020 a po rozeslání faktur k placení příspěvků na RI.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cs-CZ" sz="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cs-CZ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Nakládání s rozpočtovými prostředky Distriktu 2240 je dále formálně usměrněno Finančními pravidly distriktu, které tvoří samostatný dokument.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</xdr:txBody>
    </xdr:sp>
    <xdr:clientData fLocksWithSheet="0"/>
  </xdr:twoCellAnchor>
  <xdr:twoCellAnchor>
    <xdr:from>
      <xdr:col>0</xdr:col>
      <xdr:colOff>74295</xdr:colOff>
      <xdr:row>0</xdr:row>
      <xdr:rowOff>158116</xdr:rowOff>
    </xdr:from>
    <xdr:to>
      <xdr:col>0</xdr:col>
      <xdr:colOff>1323974</xdr:colOff>
      <xdr:row>3</xdr:row>
      <xdr:rowOff>54752</xdr:rowOff>
    </xdr:to>
    <xdr:pic>
      <xdr:nvPicPr>
        <xdr:cNvPr id="3" name="Picture 2" descr="Description: Description: cid:image001.png@01CE91B6.ABD8F180">
          <a:extLst>
            <a:ext uri="{FF2B5EF4-FFF2-40B4-BE49-F238E27FC236}">
              <a16:creationId xmlns:a16="http://schemas.microsoft.com/office/drawing/2014/main" id="{6C2D931F-7CE3-452A-B96B-854649F65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158116"/>
          <a:ext cx="1249679" cy="55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biznova/AppData/Local/Microsoft/Windows/INetCache/Content.Outlook/9GX3YDY3/Hospoda&#345;en&#237;_29022020_Bar&#225;k_2020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7.19-2.20"/>
      <sheetName val="souhrny"/>
      <sheetName val="čerpání rozpočtu do 29.2.2020"/>
    </sheetNames>
    <sheetDataSet>
      <sheetData sheetId="0" refreshError="1"/>
      <sheetData sheetId="1">
        <row r="1157">
          <cell r="K1157">
            <v>174372.03999999998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65"/>
  <sheetViews>
    <sheetView workbookViewId="0">
      <selection sqref="A1:XFD1048576"/>
    </sheetView>
  </sheetViews>
  <sheetFormatPr defaultRowHeight="14.5" x14ac:dyDescent="0.35"/>
  <cols>
    <col min="1" max="1" width="14.81640625" style="1" customWidth="1"/>
    <col min="10" max="10" width="9.1796875" style="2"/>
    <col min="11" max="11" width="14.81640625" style="3" customWidth="1"/>
    <col min="17" max="17" width="9.1796875" style="1"/>
  </cols>
  <sheetData>
    <row r="1" spans="1:17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1">
        <v>43661</v>
      </c>
      <c r="B2" t="s">
        <v>894</v>
      </c>
      <c r="C2" t="s">
        <v>895</v>
      </c>
      <c r="D2" t="s">
        <v>169</v>
      </c>
      <c r="E2" t="s">
        <v>170</v>
      </c>
      <c r="F2" t="s">
        <v>896</v>
      </c>
      <c r="G2" t="s">
        <v>48</v>
      </c>
      <c r="H2" t="s">
        <v>897</v>
      </c>
      <c r="J2" s="2">
        <v>0</v>
      </c>
      <c r="K2" s="3">
        <v>20540</v>
      </c>
      <c r="L2" t="s">
        <v>30</v>
      </c>
      <c r="M2" t="s">
        <v>31</v>
      </c>
      <c r="N2" t="s">
        <v>898</v>
      </c>
      <c r="P2" t="s">
        <v>22</v>
      </c>
      <c r="Q2" s="1">
        <v>43889.652592592603</v>
      </c>
    </row>
    <row r="3" spans="1:17" x14ac:dyDescent="0.35">
      <c r="A3" s="1">
        <v>43661</v>
      </c>
      <c r="B3" t="s">
        <v>894</v>
      </c>
      <c r="C3" t="s">
        <v>899</v>
      </c>
      <c r="D3" t="s">
        <v>157</v>
      </c>
      <c r="E3" t="s">
        <v>158</v>
      </c>
      <c r="F3" t="s">
        <v>896</v>
      </c>
      <c r="G3" t="s">
        <v>48</v>
      </c>
      <c r="H3" t="s">
        <v>897</v>
      </c>
      <c r="J3" s="2">
        <v>0</v>
      </c>
      <c r="K3" s="3">
        <v>55300</v>
      </c>
      <c r="L3" t="s">
        <v>30</v>
      </c>
      <c r="M3" t="s">
        <v>31</v>
      </c>
      <c r="N3" t="s">
        <v>898</v>
      </c>
      <c r="P3" t="s">
        <v>22</v>
      </c>
      <c r="Q3" s="1">
        <v>43889.652592592603</v>
      </c>
    </row>
    <row r="4" spans="1:17" x14ac:dyDescent="0.35">
      <c r="A4" s="1">
        <v>43661</v>
      </c>
      <c r="B4" t="s">
        <v>894</v>
      </c>
      <c r="C4" t="s">
        <v>900</v>
      </c>
      <c r="D4" t="s">
        <v>214</v>
      </c>
      <c r="E4" t="s">
        <v>215</v>
      </c>
      <c r="F4" t="s">
        <v>896</v>
      </c>
      <c r="G4" t="s">
        <v>48</v>
      </c>
      <c r="H4" t="s">
        <v>897</v>
      </c>
      <c r="J4" s="2">
        <v>0</v>
      </c>
      <c r="K4" s="3">
        <v>34760</v>
      </c>
      <c r="L4" t="s">
        <v>30</v>
      </c>
      <c r="M4" t="s">
        <v>31</v>
      </c>
      <c r="N4" t="s">
        <v>898</v>
      </c>
      <c r="P4" t="s">
        <v>22</v>
      </c>
      <c r="Q4" s="1">
        <v>43889.652592592603</v>
      </c>
    </row>
    <row r="5" spans="1:17" x14ac:dyDescent="0.35">
      <c r="A5" s="1">
        <v>43661</v>
      </c>
      <c r="B5" t="s">
        <v>894</v>
      </c>
      <c r="C5" t="s">
        <v>901</v>
      </c>
      <c r="D5" t="s">
        <v>90</v>
      </c>
      <c r="E5" t="s">
        <v>91</v>
      </c>
      <c r="F5" t="s">
        <v>896</v>
      </c>
      <c r="G5" t="s">
        <v>48</v>
      </c>
      <c r="H5" t="s">
        <v>897</v>
      </c>
      <c r="J5" s="2">
        <v>0</v>
      </c>
      <c r="K5" s="3">
        <v>52140</v>
      </c>
      <c r="L5" t="s">
        <v>30</v>
      </c>
      <c r="M5" t="s">
        <v>31</v>
      </c>
      <c r="N5" t="s">
        <v>898</v>
      </c>
      <c r="P5" t="s">
        <v>22</v>
      </c>
      <c r="Q5" s="1">
        <v>43889.652592592603</v>
      </c>
    </row>
    <row r="6" spans="1:17" x14ac:dyDescent="0.35">
      <c r="A6" s="1">
        <v>43661</v>
      </c>
      <c r="B6" t="s">
        <v>894</v>
      </c>
      <c r="C6" t="s">
        <v>902</v>
      </c>
      <c r="D6" t="s">
        <v>94</v>
      </c>
      <c r="E6" t="s">
        <v>95</v>
      </c>
      <c r="F6" t="s">
        <v>896</v>
      </c>
      <c r="G6" t="s">
        <v>48</v>
      </c>
      <c r="H6" t="s">
        <v>897</v>
      </c>
      <c r="J6" s="2">
        <v>0</v>
      </c>
      <c r="K6" s="3">
        <v>28440</v>
      </c>
      <c r="L6" t="s">
        <v>30</v>
      </c>
      <c r="M6" t="s">
        <v>31</v>
      </c>
      <c r="N6" t="s">
        <v>898</v>
      </c>
      <c r="P6" t="s">
        <v>22</v>
      </c>
      <c r="Q6" s="1">
        <v>43889.652592592603</v>
      </c>
    </row>
    <row r="7" spans="1:17" x14ac:dyDescent="0.35">
      <c r="A7" s="1">
        <v>43661</v>
      </c>
      <c r="B7" t="s">
        <v>894</v>
      </c>
      <c r="C7" t="s">
        <v>903</v>
      </c>
      <c r="D7" t="s">
        <v>327</v>
      </c>
      <c r="E7" t="s">
        <v>62</v>
      </c>
      <c r="F7" t="s">
        <v>896</v>
      </c>
      <c r="G7" t="s">
        <v>48</v>
      </c>
      <c r="H7" t="s">
        <v>897</v>
      </c>
      <c r="J7" s="2">
        <v>0</v>
      </c>
      <c r="K7" s="3">
        <v>45820</v>
      </c>
      <c r="L7" t="s">
        <v>30</v>
      </c>
      <c r="M7" t="s">
        <v>31</v>
      </c>
      <c r="N7" t="s">
        <v>898</v>
      </c>
      <c r="P7" t="s">
        <v>22</v>
      </c>
      <c r="Q7" s="1">
        <v>43889.652592592603</v>
      </c>
    </row>
    <row r="8" spans="1:17" x14ac:dyDescent="0.35">
      <c r="A8" s="1">
        <v>43661</v>
      </c>
      <c r="B8" t="s">
        <v>894</v>
      </c>
      <c r="C8" t="s">
        <v>904</v>
      </c>
      <c r="D8" t="s">
        <v>74</v>
      </c>
      <c r="E8" t="s">
        <v>75</v>
      </c>
      <c r="F8" t="s">
        <v>896</v>
      </c>
      <c r="G8" t="s">
        <v>48</v>
      </c>
      <c r="H8" t="s">
        <v>897</v>
      </c>
      <c r="J8" s="2">
        <v>0</v>
      </c>
      <c r="K8" s="3">
        <v>14220</v>
      </c>
      <c r="L8" t="s">
        <v>30</v>
      </c>
      <c r="M8" t="s">
        <v>31</v>
      </c>
      <c r="N8" t="s">
        <v>898</v>
      </c>
      <c r="P8" t="s">
        <v>22</v>
      </c>
      <c r="Q8" s="1">
        <v>43889.652592592603</v>
      </c>
    </row>
    <row r="9" spans="1:17" x14ac:dyDescent="0.35">
      <c r="A9" s="1">
        <v>43661</v>
      </c>
      <c r="B9" t="s">
        <v>894</v>
      </c>
      <c r="C9" t="s">
        <v>905</v>
      </c>
      <c r="D9" t="s">
        <v>153</v>
      </c>
      <c r="E9" t="s">
        <v>154</v>
      </c>
      <c r="F9" t="s">
        <v>896</v>
      </c>
      <c r="G9" t="s">
        <v>48</v>
      </c>
      <c r="H9" t="s">
        <v>897</v>
      </c>
      <c r="J9" s="2">
        <v>0</v>
      </c>
      <c r="K9" s="3">
        <v>34760</v>
      </c>
      <c r="L9" t="s">
        <v>30</v>
      </c>
      <c r="M9" t="s">
        <v>31</v>
      </c>
      <c r="N9" t="s">
        <v>898</v>
      </c>
      <c r="P9" t="s">
        <v>22</v>
      </c>
      <c r="Q9" s="1">
        <v>43889.652592592603</v>
      </c>
    </row>
    <row r="10" spans="1:17" x14ac:dyDescent="0.35">
      <c r="A10" s="1">
        <v>43661</v>
      </c>
      <c r="B10" t="s">
        <v>894</v>
      </c>
      <c r="C10" t="s">
        <v>906</v>
      </c>
      <c r="D10" t="s">
        <v>161</v>
      </c>
      <c r="E10" t="s">
        <v>162</v>
      </c>
      <c r="F10" t="s">
        <v>896</v>
      </c>
      <c r="G10" t="s">
        <v>48</v>
      </c>
      <c r="H10" t="s">
        <v>897</v>
      </c>
      <c r="J10" s="2">
        <v>0</v>
      </c>
      <c r="K10" s="3">
        <v>36340</v>
      </c>
      <c r="L10" t="s">
        <v>30</v>
      </c>
      <c r="M10" t="s">
        <v>31</v>
      </c>
      <c r="N10" t="s">
        <v>898</v>
      </c>
      <c r="P10" t="s">
        <v>22</v>
      </c>
      <c r="Q10" s="1">
        <v>43889.652592592603</v>
      </c>
    </row>
    <row r="11" spans="1:17" x14ac:dyDescent="0.35">
      <c r="A11" s="1">
        <v>43661</v>
      </c>
      <c r="B11" t="s">
        <v>894</v>
      </c>
      <c r="C11" t="s">
        <v>907</v>
      </c>
      <c r="D11" t="s">
        <v>201</v>
      </c>
      <c r="E11" t="s">
        <v>202</v>
      </c>
      <c r="F11" t="s">
        <v>896</v>
      </c>
      <c r="G11" t="s">
        <v>48</v>
      </c>
      <c r="H11" t="s">
        <v>897</v>
      </c>
      <c r="J11" s="2">
        <v>0</v>
      </c>
      <c r="K11" s="3">
        <v>17380</v>
      </c>
      <c r="L11" t="s">
        <v>30</v>
      </c>
      <c r="M11" t="s">
        <v>31</v>
      </c>
      <c r="N11" t="s">
        <v>898</v>
      </c>
      <c r="P11" t="s">
        <v>22</v>
      </c>
      <c r="Q11" s="1">
        <v>43889.652592592603</v>
      </c>
    </row>
    <row r="12" spans="1:17" x14ac:dyDescent="0.35">
      <c r="A12" s="1">
        <v>43661</v>
      </c>
      <c r="B12" t="s">
        <v>894</v>
      </c>
      <c r="C12" t="s">
        <v>908</v>
      </c>
      <c r="D12" t="s">
        <v>193</v>
      </c>
      <c r="E12" t="s">
        <v>194</v>
      </c>
      <c r="F12" t="s">
        <v>896</v>
      </c>
      <c r="G12" t="s">
        <v>48</v>
      </c>
      <c r="H12" t="s">
        <v>897</v>
      </c>
      <c r="J12" s="2">
        <v>0</v>
      </c>
      <c r="K12" s="3">
        <v>36340</v>
      </c>
      <c r="L12" t="s">
        <v>30</v>
      </c>
      <c r="M12" t="s">
        <v>31</v>
      </c>
      <c r="N12" t="s">
        <v>898</v>
      </c>
      <c r="P12" t="s">
        <v>22</v>
      </c>
      <c r="Q12" s="1">
        <v>43889.652592592603</v>
      </c>
    </row>
    <row r="13" spans="1:17" x14ac:dyDescent="0.35">
      <c r="A13" s="1">
        <v>43661</v>
      </c>
      <c r="B13" t="s">
        <v>894</v>
      </c>
      <c r="C13" t="s">
        <v>909</v>
      </c>
      <c r="D13" t="s">
        <v>82</v>
      </c>
      <c r="E13" t="s">
        <v>83</v>
      </c>
      <c r="F13" t="s">
        <v>896</v>
      </c>
      <c r="G13" t="s">
        <v>48</v>
      </c>
      <c r="H13" t="s">
        <v>897</v>
      </c>
      <c r="J13" s="2">
        <v>0</v>
      </c>
      <c r="K13" s="3">
        <v>23700</v>
      </c>
      <c r="L13" t="s">
        <v>30</v>
      </c>
      <c r="M13" t="s">
        <v>31</v>
      </c>
      <c r="N13" t="s">
        <v>898</v>
      </c>
      <c r="P13" t="s">
        <v>22</v>
      </c>
      <c r="Q13" s="1">
        <v>43889.652592592603</v>
      </c>
    </row>
    <row r="14" spans="1:17" x14ac:dyDescent="0.35">
      <c r="A14" s="1">
        <v>43661</v>
      </c>
      <c r="B14" t="s">
        <v>894</v>
      </c>
      <c r="C14" t="s">
        <v>910</v>
      </c>
      <c r="D14" t="s">
        <v>65</v>
      </c>
      <c r="E14" t="s">
        <v>66</v>
      </c>
      <c r="F14" t="s">
        <v>896</v>
      </c>
      <c r="G14" t="s">
        <v>48</v>
      </c>
      <c r="H14" t="s">
        <v>897</v>
      </c>
      <c r="J14" s="2">
        <v>0</v>
      </c>
      <c r="K14" s="3">
        <v>33180</v>
      </c>
      <c r="L14" t="s">
        <v>30</v>
      </c>
      <c r="M14" t="s">
        <v>31</v>
      </c>
      <c r="N14" t="s">
        <v>898</v>
      </c>
      <c r="P14" t="s">
        <v>22</v>
      </c>
      <c r="Q14" s="1">
        <v>43889.652592592603</v>
      </c>
    </row>
    <row r="15" spans="1:17" x14ac:dyDescent="0.35">
      <c r="A15" s="1">
        <v>43661</v>
      </c>
      <c r="B15" t="s">
        <v>894</v>
      </c>
      <c r="C15" t="s">
        <v>911</v>
      </c>
      <c r="D15" t="s">
        <v>145</v>
      </c>
      <c r="E15" t="s">
        <v>146</v>
      </c>
      <c r="F15" t="s">
        <v>896</v>
      </c>
      <c r="G15" t="s">
        <v>48</v>
      </c>
      <c r="H15" t="s">
        <v>897</v>
      </c>
      <c r="J15" s="2">
        <v>0</v>
      </c>
      <c r="K15" s="3">
        <v>26860</v>
      </c>
      <c r="L15" t="s">
        <v>30</v>
      </c>
      <c r="M15" t="s">
        <v>31</v>
      </c>
      <c r="N15" t="s">
        <v>898</v>
      </c>
      <c r="P15" t="s">
        <v>22</v>
      </c>
      <c r="Q15" s="1">
        <v>43889.652592592603</v>
      </c>
    </row>
    <row r="16" spans="1:17" x14ac:dyDescent="0.35">
      <c r="A16" s="1">
        <v>43661</v>
      </c>
      <c r="B16" t="s">
        <v>894</v>
      </c>
      <c r="C16" t="s">
        <v>912</v>
      </c>
      <c r="D16" t="s">
        <v>110</v>
      </c>
      <c r="E16" t="s">
        <v>111</v>
      </c>
      <c r="F16" t="s">
        <v>896</v>
      </c>
      <c r="G16" t="s">
        <v>48</v>
      </c>
      <c r="H16" t="s">
        <v>897</v>
      </c>
      <c r="J16" s="2">
        <v>0</v>
      </c>
      <c r="K16" s="3">
        <v>31600</v>
      </c>
      <c r="L16" t="s">
        <v>30</v>
      </c>
      <c r="M16" t="s">
        <v>31</v>
      </c>
      <c r="N16" t="s">
        <v>898</v>
      </c>
      <c r="P16" t="s">
        <v>22</v>
      </c>
      <c r="Q16" s="1">
        <v>43889.652592592603</v>
      </c>
    </row>
    <row r="17" spans="1:17" x14ac:dyDescent="0.35">
      <c r="A17" s="1">
        <v>43661</v>
      </c>
      <c r="B17" t="s">
        <v>894</v>
      </c>
      <c r="C17" t="s">
        <v>913</v>
      </c>
      <c r="D17" t="s">
        <v>173</v>
      </c>
      <c r="E17" t="s">
        <v>174</v>
      </c>
      <c r="F17" t="s">
        <v>896</v>
      </c>
      <c r="G17" t="s">
        <v>48</v>
      </c>
      <c r="H17" t="s">
        <v>897</v>
      </c>
      <c r="J17" s="2">
        <v>0</v>
      </c>
      <c r="K17" s="3">
        <v>17380</v>
      </c>
      <c r="L17" t="s">
        <v>30</v>
      </c>
      <c r="M17" t="s">
        <v>31</v>
      </c>
      <c r="N17" t="s">
        <v>898</v>
      </c>
      <c r="P17" t="s">
        <v>22</v>
      </c>
      <c r="Q17" s="1">
        <v>43889.652592592603</v>
      </c>
    </row>
    <row r="18" spans="1:17" x14ac:dyDescent="0.35">
      <c r="A18" s="1">
        <v>43661</v>
      </c>
      <c r="B18" t="s">
        <v>894</v>
      </c>
      <c r="C18" t="s">
        <v>914</v>
      </c>
      <c r="D18" t="s">
        <v>130</v>
      </c>
      <c r="E18" t="s">
        <v>131</v>
      </c>
      <c r="F18" t="s">
        <v>896</v>
      </c>
      <c r="G18" t="s">
        <v>48</v>
      </c>
      <c r="H18" t="s">
        <v>897</v>
      </c>
      <c r="J18" s="2">
        <v>0</v>
      </c>
      <c r="K18" s="3">
        <v>33180</v>
      </c>
      <c r="L18" t="s">
        <v>30</v>
      </c>
      <c r="M18" t="s">
        <v>31</v>
      </c>
      <c r="N18" t="s">
        <v>898</v>
      </c>
      <c r="P18" t="s">
        <v>22</v>
      </c>
      <c r="Q18" s="1">
        <v>43889.652592592603</v>
      </c>
    </row>
    <row r="19" spans="1:17" x14ac:dyDescent="0.35">
      <c r="A19" s="1">
        <v>43661</v>
      </c>
      <c r="B19" t="s">
        <v>894</v>
      </c>
      <c r="C19" t="s">
        <v>915</v>
      </c>
      <c r="D19" t="s">
        <v>122</v>
      </c>
      <c r="E19" t="s">
        <v>123</v>
      </c>
      <c r="F19" t="s">
        <v>896</v>
      </c>
      <c r="G19" t="s">
        <v>48</v>
      </c>
      <c r="H19" t="s">
        <v>897</v>
      </c>
      <c r="J19" s="2">
        <v>0</v>
      </c>
      <c r="K19" s="3">
        <v>20540</v>
      </c>
      <c r="L19" t="s">
        <v>30</v>
      </c>
      <c r="M19" t="s">
        <v>31</v>
      </c>
      <c r="N19" t="s">
        <v>898</v>
      </c>
      <c r="P19" t="s">
        <v>22</v>
      </c>
      <c r="Q19" s="1">
        <v>43889.652592592603</v>
      </c>
    </row>
    <row r="20" spans="1:17" x14ac:dyDescent="0.35">
      <c r="A20" s="1">
        <v>43661</v>
      </c>
      <c r="B20" t="s">
        <v>894</v>
      </c>
      <c r="C20" t="s">
        <v>916</v>
      </c>
      <c r="D20" t="s">
        <v>185</v>
      </c>
      <c r="E20" t="s">
        <v>186</v>
      </c>
      <c r="F20" t="s">
        <v>896</v>
      </c>
      <c r="G20" t="s">
        <v>48</v>
      </c>
      <c r="H20" t="s">
        <v>897</v>
      </c>
      <c r="J20" s="2">
        <v>0</v>
      </c>
      <c r="K20" s="3">
        <v>25280</v>
      </c>
      <c r="L20" t="s">
        <v>30</v>
      </c>
      <c r="M20" t="s">
        <v>31</v>
      </c>
      <c r="N20" t="s">
        <v>898</v>
      </c>
      <c r="P20" t="s">
        <v>22</v>
      </c>
      <c r="Q20" s="1">
        <v>43889.652592592603</v>
      </c>
    </row>
    <row r="21" spans="1:17" x14ac:dyDescent="0.35">
      <c r="A21" s="1">
        <v>43661</v>
      </c>
      <c r="B21" t="s">
        <v>894</v>
      </c>
      <c r="C21" t="s">
        <v>917</v>
      </c>
      <c r="D21" t="s">
        <v>50</v>
      </c>
      <c r="E21" t="s">
        <v>51</v>
      </c>
      <c r="F21" t="s">
        <v>896</v>
      </c>
      <c r="G21" t="s">
        <v>48</v>
      </c>
      <c r="H21" t="s">
        <v>897</v>
      </c>
      <c r="J21" s="2">
        <v>0</v>
      </c>
      <c r="K21" s="3">
        <v>23700</v>
      </c>
      <c r="L21" t="s">
        <v>30</v>
      </c>
      <c r="M21" t="s">
        <v>31</v>
      </c>
      <c r="N21" t="s">
        <v>898</v>
      </c>
      <c r="P21" t="s">
        <v>22</v>
      </c>
      <c r="Q21" s="1">
        <v>43889.652592592603</v>
      </c>
    </row>
    <row r="22" spans="1:17" x14ac:dyDescent="0.35">
      <c r="A22" s="1">
        <v>43661</v>
      </c>
      <c r="B22" t="s">
        <v>894</v>
      </c>
      <c r="C22" t="s">
        <v>918</v>
      </c>
      <c r="D22" t="s">
        <v>45</v>
      </c>
      <c r="E22" t="s">
        <v>46</v>
      </c>
      <c r="F22" t="s">
        <v>896</v>
      </c>
      <c r="G22" t="s">
        <v>48</v>
      </c>
      <c r="H22" t="s">
        <v>897</v>
      </c>
      <c r="J22" s="2">
        <v>0</v>
      </c>
      <c r="K22" s="3">
        <v>33180</v>
      </c>
      <c r="L22" t="s">
        <v>30</v>
      </c>
      <c r="M22" t="s">
        <v>31</v>
      </c>
      <c r="N22" t="s">
        <v>898</v>
      </c>
      <c r="P22" t="s">
        <v>22</v>
      </c>
      <c r="Q22" s="1">
        <v>43889.652592592603</v>
      </c>
    </row>
    <row r="23" spans="1:17" x14ac:dyDescent="0.35">
      <c r="A23" s="1">
        <v>43661</v>
      </c>
      <c r="B23" t="s">
        <v>894</v>
      </c>
      <c r="C23" t="s">
        <v>919</v>
      </c>
      <c r="D23" t="s">
        <v>206</v>
      </c>
      <c r="E23" t="s">
        <v>207</v>
      </c>
      <c r="F23" t="s">
        <v>896</v>
      </c>
      <c r="G23" t="s">
        <v>48</v>
      </c>
      <c r="H23" t="s">
        <v>897</v>
      </c>
      <c r="J23" s="2">
        <v>0</v>
      </c>
      <c r="K23" s="3">
        <v>31600</v>
      </c>
      <c r="L23" t="s">
        <v>30</v>
      </c>
      <c r="M23" t="s">
        <v>31</v>
      </c>
      <c r="N23" t="s">
        <v>898</v>
      </c>
      <c r="P23" t="s">
        <v>22</v>
      </c>
      <c r="Q23" s="1">
        <v>43889.652592592603</v>
      </c>
    </row>
    <row r="24" spans="1:17" x14ac:dyDescent="0.35">
      <c r="A24" s="1">
        <v>43661</v>
      </c>
      <c r="B24" t="s">
        <v>894</v>
      </c>
      <c r="C24" t="s">
        <v>920</v>
      </c>
      <c r="D24" t="s">
        <v>210</v>
      </c>
      <c r="E24" t="s">
        <v>211</v>
      </c>
      <c r="F24" t="s">
        <v>896</v>
      </c>
      <c r="G24" t="s">
        <v>48</v>
      </c>
      <c r="H24" t="s">
        <v>897</v>
      </c>
      <c r="J24" s="2">
        <v>0</v>
      </c>
      <c r="K24" s="3">
        <v>23700</v>
      </c>
      <c r="L24" t="s">
        <v>30</v>
      </c>
      <c r="M24" t="s">
        <v>31</v>
      </c>
      <c r="N24" t="s">
        <v>898</v>
      </c>
      <c r="P24" t="s">
        <v>22</v>
      </c>
      <c r="Q24" s="1">
        <v>43889.652592592603</v>
      </c>
    </row>
    <row r="25" spans="1:17" x14ac:dyDescent="0.35">
      <c r="A25" s="1">
        <v>43661</v>
      </c>
      <c r="B25" t="s">
        <v>894</v>
      </c>
      <c r="C25" t="s">
        <v>921</v>
      </c>
      <c r="D25" t="s">
        <v>106</v>
      </c>
      <c r="E25" t="s">
        <v>107</v>
      </c>
      <c r="F25" t="s">
        <v>896</v>
      </c>
      <c r="G25" t="s">
        <v>48</v>
      </c>
      <c r="H25" t="s">
        <v>897</v>
      </c>
      <c r="J25" s="2">
        <v>0</v>
      </c>
      <c r="K25" s="3">
        <v>42660</v>
      </c>
      <c r="L25" t="s">
        <v>30</v>
      </c>
      <c r="M25" t="s">
        <v>31</v>
      </c>
      <c r="N25" t="s">
        <v>898</v>
      </c>
      <c r="P25" t="s">
        <v>22</v>
      </c>
      <c r="Q25" s="1">
        <v>43889.652592592603</v>
      </c>
    </row>
    <row r="26" spans="1:17" x14ac:dyDescent="0.35">
      <c r="A26" s="1">
        <v>43661</v>
      </c>
      <c r="B26" t="s">
        <v>894</v>
      </c>
      <c r="C26" t="s">
        <v>922</v>
      </c>
      <c r="D26" t="s">
        <v>149</v>
      </c>
      <c r="E26" t="s">
        <v>150</v>
      </c>
      <c r="F26" t="s">
        <v>896</v>
      </c>
      <c r="G26" t="s">
        <v>48</v>
      </c>
      <c r="H26" t="s">
        <v>897</v>
      </c>
      <c r="J26" s="2">
        <v>0</v>
      </c>
      <c r="K26" s="3">
        <v>30020</v>
      </c>
      <c r="L26" t="s">
        <v>30</v>
      </c>
      <c r="M26" t="s">
        <v>31</v>
      </c>
      <c r="N26" t="s">
        <v>898</v>
      </c>
      <c r="P26" t="s">
        <v>22</v>
      </c>
      <c r="Q26" s="1">
        <v>43889.652592592603</v>
      </c>
    </row>
    <row r="27" spans="1:17" x14ac:dyDescent="0.35">
      <c r="A27" s="1">
        <v>43661</v>
      </c>
      <c r="B27" t="s">
        <v>894</v>
      </c>
      <c r="C27" t="s">
        <v>923</v>
      </c>
      <c r="D27" t="s">
        <v>69</v>
      </c>
      <c r="E27" t="s">
        <v>70</v>
      </c>
      <c r="F27" t="s">
        <v>896</v>
      </c>
      <c r="G27" t="s">
        <v>48</v>
      </c>
      <c r="H27" t="s">
        <v>897</v>
      </c>
      <c r="J27" s="2">
        <v>0</v>
      </c>
      <c r="K27" s="3">
        <v>25280</v>
      </c>
      <c r="L27" t="s">
        <v>30</v>
      </c>
      <c r="M27" t="s">
        <v>31</v>
      </c>
      <c r="N27" t="s">
        <v>898</v>
      </c>
      <c r="P27" t="s">
        <v>22</v>
      </c>
      <c r="Q27" s="1">
        <v>43889.652592592603</v>
      </c>
    </row>
    <row r="28" spans="1:17" x14ac:dyDescent="0.35">
      <c r="A28" s="1">
        <v>43661</v>
      </c>
      <c r="B28" t="s">
        <v>894</v>
      </c>
      <c r="C28" t="s">
        <v>924</v>
      </c>
      <c r="D28" t="s">
        <v>925</v>
      </c>
      <c r="E28" t="s">
        <v>454</v>
      </c>
      <c r="F28" t="s">
        <v>896</v>
      </c>
      <c r="G28" t="s">
        <v>48</v>
      </c>
      <c r="H28" t="s">
        <v>897</v>
      </c>
      <c r="J28" s="2">
        <v>0</v>
      </c>
      <c r="K28" s="3">
        <v>22120</v>
      </c>
      <c r="L28" t="s">
        <v>30</v>
      </c>
      <c r="M28" t="s">
        <v>31</v>
      </c>
      <c r="N28" t="s">
        <v>898</v>
      </c>
      <c r="P28" t="s">
        <v>22</v>
      </c>
      <c r="Q28" s="1">
        <v>43889.652592592603</v>
      </c>
    </row>
    <row r="29" spans="1:17" x14ac:dyDescent="0.35">
      <c r="A29" s="1">
        <v>43661</v>
      </c>
      <c r="B29" t="s">
        <v>894</v>
      </c>
      <c r="C29" t="s">
        <v>926</v>
      </c>
      <c r="D29" t="s">
        <v>410</v>
      </c>
      <c r="E29" t="s">
        <v>411</v>
      </c>
      <c r="F29" t="s">
        <v>896</v>
      </c>
      <c r="G29" t="s">
        <v>48</v>
      </c>
      <c r="H29" t="s">
        <v>897</v>
      </c>
      <c r="J29" s="2">
        <v>0</v>
      </c>
      <c r="K29" s="3">
        <v>14220</v>
      </c>
      <c r="L29" t="s">
        <v>30</v>
      </c>
      <c r="M29" t="s">
        <v>31</v>
      </c>
      <c r="N29" t="s">
        <v>898</v>
      </c>
      <c r="P29" t="s">
        <v>22</v>
      </c>
      <c r="Q29" s="1">
        <v>43949.727118055547</v>
      </c>
    </row>
    <row r="30" spans="1:17" x14ac:dyDescent="0.35">
      <c r="A30" s="1">
        <v>43661</v>
      </c>
      <c r="B30" t="s">
        <v>894</v>
      </c>
      <c r="C30" t="s">
        <v>927</v>
      </c>
      <c r="D30" t="s">
        <v>928</v>
      </c>
      <c r="E30" t="s">
        <v>447</v>
      </c>
      <c r="F30" t="s">
        <v>896</v>
      </c>
      <c r="G30" t="s">
        <v>48</v>
      </c>
      <c r="H30" t="s">
        <v>897</v>
      </c>
      <c r="J30" s="2">
        <v>0</v>
      </c>
      <c r="K30" s="3">
        <v>3160</v>
      </c>
      <c r="L30" t="s">
        <v>30</v>
      </c>
      <c r="M30" t="s">
        <v>31</v>
      </c>
      <c r="N30" t="s">
        <v>898</v>
      </c>
      <c r="P30" t="s">
        <v>22</v>
      </c>
      <c r="Q30" s="1">
        <v>43889.652592592603</v>
      </c>
    </row>
    <row r="31" spans="1:17" x14ac:dyDescent="0.35">
      <c r="A31" s="1">
        <v>43661</v>
      </c>
      <c r="B31" t="s">
        <v>894</v>
      </c>
      <c r="C31" t="s">
        <v>929</v>
      </c>
      <c r="D31" t="s">
        <v>78</v>
      </c>
      <c r="E31" t="s">
        <v>79</v>
      </c>
      <c r="F31" t="s">
        <v>896</v>
      </c>
      <c r="G31" t="s">
        <v>48</v>
      </c>
      <c r="H31" t="s">
        <v>897</v>
      </c>
      <c r="J31" s="2">
        <v>0</v>
      </c>
      <c r="K31" s="3">
        <v>22120</v>
      </c>
      <c r="L31" t="s">
        <v>30</v>
      </c>
      <c r="M31" t="s">
        <v>31</v>
      </c>
      <c r="N31" t="s">
        <v>898</v>
      </c>
      <c r="P31" t="s">
        <v>22</v>
      </c>
      <c r="Q31" s="1">
        <v>43889.652592592603</v>
      </c>
    </row>
    <row r="32" spans="1:17" x14ac:dyDescent="0.35">
      <c r="A32" s="1">
        <v>43661</v>
      </c>
      <c r="B32" t="s">
        <v>894</v>
      </c>
      <c r="C32" t="s">
        <v>930</v>
      </c>
      <c r="D32" t="s">
        <v>218</v>
      </c>
      <c r="E32" t="s">
        <v>219</v>
      </c>
      <c r="F32" t="s">
        <v>896</v>
      </c>
      <c r="G32" t="s">
        <v>48</v>
      </c>
      <c r="H32" t="s">
        <v>897</v>
      </c>
      <c r="J32" s="2">
        <v>0</v>
      </c>
      <c r="K32" s="3">
        <v>56880</v>
      </c>
      <c r="L32" t="s">
        <v>30</v>
      </c>
      <c r="M32" t="s">
        <v>31</v>
      </c>
      <c r="N32" t="s">
        <v>898</v>
      </c>
      <c r="P32" t="s">
        <v>22</v>
      </c>
      <c r="Q32" s="1">
        <v>43889.652592592603</v>
      </c>
    </row>
    <row r="33" spans="1:17" x14ac:dyDescent="0.35">
      <c r="A33" s="1">
        <v>43661</v>
      </c>
      <c r="B33" t="s">
        <v>894</v>
      </c>
      <c r="C33" t="s">
        <v>931</v>
      </c>
      <c r="D33" t="s">
        <v>276</v>
      </c>
      <c r="E33" t="s">
        <v>277</v>
      </c>
      <c r="F33" t="s">
        <v>896</v>
      </c>
      <c r="G33" t="s">
        <v>48</v>
      </c>
      <c r="H33" t="s">
        <v>897</v>
      </c>
      <c r="J33" s="2">
        <v>0</v>
      </c>
      <c r="K33" s="3">
        <v>77420</v>
      </c>
      <c r="L33" t="s">
        <v>30</v>
      </c>
      <c r="M33" t="s">
        <v>31</v>
      </c>
      <c r="N33" t="s">
        <v>898</v>
      </c>
      <c r="P33" t="s">
        <v>22</v>
      </c>
      <c r="Q33" s="1">
        <v>43889.652592592603</v>
      </c>
    </row>
    <row r="34" spans="1:17" x14ac:dyDescent="0.35">
      <c r="A34" s="1">
        <v>43661</v>
      </c>
      <c r="B34" t="s">
        <v>894</v>
      </c>
      <c r="C34" t="s">
        <v>932</v>
      </c>
      <c r="D34" t="s">
        <v>118</v>
      </c>
      <c r="E34" t="s">
        <v>119</v>
      </c>
      <c r="F34" t="s">
        <v>896</v>
      </c>
      <c r="G34" t="s">
        <v>48</v>
      </c>
      <c r="H34" t="s">
        <v>897</v>
      </c>
      <c r="J34" s="2">
        <v>0</v>
      </c>
      <c r="K34" s="3">
        <v>23700</v>
      </c>
      <c r="L34" t="s">
        <v>30</v>
      </c>
      <c r="M34" t="s">
        <v>31</v>
      </c>
      <c r="N34" t="s">
        <v>898</v>
      </c>
      <c r="P34" t="s">
        <v>22</v>
      </c>
      <c r="Q34" s="1">
        <v>43889.652592592603</v>
      </c>
    </row>
    <row r="35" spans="1:17" x14ac:dyDescent="0.35">
      <c r="A35" s="1">
        <v>43661</v>
      </c>
      <c r="B35" t="s">
        <v>894</v>
      </c>
      <c r="C35" t="s">
        <v>933</v>
      </c>
      <c r="D35" t="s">
        <v>165</v>
      </c>
      <c r="E35" t="s">
        <v>166</v>
      </c>
      <c r="F35" t="s">
        <v>896</v>
      </c>
      <c r="G35" t="s">
        <v>48</v>
      </c>
      <c r="H35" t="s">
        <v>897</v>
      </c>
      <c r="J35" s="2">
        <v>0</v>
      </c>
      <c r="K35" s="3">
        <v>36340</v>
      </c>
      <c r="L35" t="s">
        <v>30</v>
      </c>
      <c r="M35" t="s">
        <v>31</v>
      </c>
      <c r="N35" t="s">
        <v>898</v>
      </c>
      <c r="P35" t="s">
        <v>22</v>
      </c>
      <c r="Q35" s="1">
        <v>43889.652592592603</v>
      </c>
    </row>
    <row r="36" spans="1:17" x14ac:dyDescent="0.35">
      <c r="A36" s="1">
        <v>43661</v>
      </c>
      <c r="B36" t="s">
        <v>894</v>
      </c>
      <c r="C36" t="s">
        <v>934</v>
      </c>
      <c r="D36" t="s">
        <v>114</v>
      </c>
      <c r="E36" t="s">
        <v>115</v>
      </c>
      <c r="F36" t="s">
        <v>896</v>
      </c>
      <c r="G36" t="s">
        <v>48</v>
      </c>
      <c r="H36" t="s">
        <v>897</v>
      </c>
      <c r="J36" s="2">
        <v>0</v>
      </c>
      <c r="K36" s="3">
        <v>39500</v>
      </c>
      <c r="L36" t="s">
        <v>30</v>
      </c>
      <c r="M36" t="s">
        <v>31</v>
      </c>
      <c r="N36" t="s">
        <v>898</v>
      </c>
      <c r="P36" t="s">
        <v>22</v>
      </c>
      <c r="Q36" s="1">
        <v>43889.652592592603</v>
      </c>
    </row>
    <row r="37" spans="1:17" x14ac:dyDescent="0.35">
      <c r="A37" s="1">
        <v>43661</v>
      </c>
      <c r="B37" t="s">
        <v>894</v>
      </c>
      <c r="C37" t="s">
        <v>935</v>
      </c>
      <c r="D37" t="s">
        <v>189</v>
      </c>
      <c r="E37" t="s">
        <v>190</v>
      </c>
      <c r="F37" t="s">
        <v>896</v>
      </c>
      <c r="G37" t="s">
        <v>48</v>
      </c>
      <c r="H37" t="s">
        <v>897</v>
      </c>
      <c r="J37" s="2">
        <v>0</v>
      </c>
      <c r="K37" s="3">
        <v>39500</v>
      </c>
      <c r="L37" t="s">
        <v>30</v>
      </c>
      <c r="M37" t="s">
        <v>31</v>
      </c>
      <c r="N37" t="s">
        <v>898</v>
      </c>
      <c r="P37" t="s">
        <v>22</v>
      </c>
      <c r="Q37" s="1">
        <v>43889.652592592603</v>
      </c>
    </row>
    <row r="38" spans="1:17" x14ac:dyDescent="0.35">
      <c r="A38" s="1">
        <v>43661</v>
      </c>
      <c r="B38" t="s">
        <v>894</v>
      </c>
      <c r="C38" t="s">
        <v>936</v>
      </c>
      <c r="D38" t="s">
        <v>137</v>
      </c>
      <c r="E38" t="s">
        <v>138</v>
      </c>
      <c r="F38" t="s">
        <v>896</v>
      </c>
      <c r="G38" t="s">
        <v>48</v>
      </c>
      <c r="H38" t="s">
        <v>897</v>
      </c>
      <c r="J38" s="2">
        <v>0</v>
      </c>
      <c r="K38" s="3">
        <v>17380</v>
      </c>
      <c r="L38" t="s">
        <v>30</v>
      </c>
      <c r="M38" t="s">
        <v>31</v>
      </c>
      <c r="N38" t="s">
        <v>898</v>
      </c>
      <c r="P38" t="s">
        <v>22</v>
      </c>
      <c r="Q38" s="1">
        <v>43889.652592592603</v>
      </c>
    </row>
    <row r="39" spans="1:17" x14ac:dyDescent="0.35">
      <c r="A39" s="1">
        <v>43661</v>
      </c>
      <c r="B39" t="s">
        <v>894</v>
      </c>
      <c r="C39" t="s">
        <v>937</v>
      </c>
      <c r="D39" t="s">
        <v>141</v>
      </c>
      <c r="E39" t="s">
        <v>142</v>
      </c>
      <c r="F39" t="s">
        <v>896</v>
      </c>
      <c r="G39" t="s">
        <v>48</v>
      </c>
      <c r="H39" t="s">
        <v>897</v>
      </c>
      <c r="J39" s="2">
        <v>0</v>
      </c>
      <c r="K39" s="3">
        <v>36340</v>
      </c>
      <c r="L39" t="s">
        <v>30</v>
      </c>
      <c r="M39" t="s">
        <v>31</v>
      </c>
      <c r="N39" t="s">
        <v>898</v>
      </c>
      <c r="P39" t="s">
        <v>22</v>
      </c>
      <c r="Q39" s="1">
        <v>43889.652592592603</v>
      </c>
    </row>
    <row r="40" spans="1:17" x14ac:dyDescent="0.35">
      <c r="A40" s="1">
        <v>43661</v>
      </c>
      <c r="B40" t="s">
        <v>894</v>
      </c>
      <c r="C40" t="s">
        <v>938</v>
      </c>
      <c r="D40" t="s">
        <v>98</v>
      </c>
      <c r="E40" t="s">
        <v>99</v>
      </c>
      <c r="F40" t="s">
        <v>896</v>
      </c>
      <c r="G40" t="s">
        <v>48</v>
      </c>
      <c r="H40" t="s">
        <v>897</v>
      </c>
      <c r="J40" s="2">
        <v>0</v>
      </c>
      <c r="K40" s="3">
        <v>36340</v>
      </c>
      <c r="L40" t="s">
        <v>30</v>
      </c>
      <c r="M40" t="s">
        <v>31</v>
      </c>
      <c r="N40" t="s">
        <v>898</v>
      </c>
      <c r="P40" t="s">
        <v>22</v>
      </c>
      <c r="Q40" s="1">
        <v>43889.652592592603</v>
      </c>
    </row>
    <row r="41" spans="1:17" x14ac:dyDescent="0.35">
      <c r="A41" s="1">
        <v>43661</v>
      </c>
      <c r="B41" t="s">
        <v>894</v>
      </c>
      <c r="C41" t="s">
        <v>939</v>
      </c>
      <c r="D41" t="s">
        <v>181</v>
      </c>
      <c r="E41" t="s">
        <v>182</v>
      </c>
      <c r="F41" t="s">
        <v>896</v>
      </c>
      <c r="G41" t="s">
        <v>48</v>
      </c>
      <c r="H41" t="s">
        <v>897</v>
      </c>
      <c r="J41" s="2">
        <v>0</v>
      </c>
      <c r="K41" s="3">
        <v>20540</v>
      </c>
      <c r="L41" t="s">
        <v>30</v>
      </c>
      <c r="M41" t="s">
        <v>31</v>
      </c>
      <c r="N41" t="s">
        <v>898</v>
      </c>
      <c r="P41" t="s">
        <v>22</v>
      </c>
      <c r="Q41" s="1">
        <v>43889.652592592603</v>
      </c>
    </row>
    <row r="42" spans="1:17" x14ac:dyDescent="0.35">
      <c r="A42" s="1">
        <v>43661</v>
      </c>
      <c r="B42" t="s">
        <v>894</v>
      </c>
      <c r="C42" t="s">
        <v>940</v>
      </c>
      <c r="D42" t="s">
        <v>86</v>
      </c>
      <c r="E42" t="s">
        <v>87</v>
      </c>
      <c r="F42" t="s">
        <v>896</v>
      </c>
      <c r="G42" t="s">
        <v>48</v>
      </c>
      <c r="H42" t="s">
        <v>897</v>
      </c>
      <c r="J42" s="2">
        <v>0</v>
      </c>
      <c r="K42" s="3">
        <v>15800</v>
      </c>
      <c r="L42" t="s">
        <v>30</v>
      </c>
      <c r="M42" t="s">
        <v>31</v>
      </c>
      <c r="N42" t="s">
        <v>898</v>
      </c>
      <c r="P42" t="s">
        <v>22</v>
      </c>
      <c r="Q42" s="1">
        <v>43889.652592592603</v>
      </c>
    </row>
    <row r="43" spans="1:17" x14ac:dyDescent="0.35">
      <c r="A43" s="1">
        <v>43661</v>
      </c>
      <c r="B43" t="s">
        <v>894</v>
      </c>
      <c r="C43" t="s">
        <v>941</v>
      </c>
      <c r="D43" t="s">
        <v>224</v>
      </c>
      <c r="E43" t="s">
        <v>225</v>
      </c>
      <c r="F43" t="s">
        <v>896</v>
      </c>
      <c r="G43" t="s">
        <v>48</v>
      </c>
      <c r="H43" t="s">
        <v>897</v>
      </c>
      <c r="J43" s="2">
        <v>0</v>
      </c>
      <c r="K43" s="3">
        <v>18960</v>
      </c>
      <c r="L43" t="s">
        <v>30</v>
      </c>
      <c r="M43" t="s">
        <v>31</v>
      </c>
      <c r="N43" t="s">
        <v>898</v>
      </c>
      <c r="P43" t="s">
        <v>22</v>
      </c>
      <c r="Q43" s="1">
        <v>43889.652592592603</v>
      </c>
    </row>
    <row r="44" spans="1:17" x14ac:dyDescent="0.35">
      <c r="A44" s="1">
        <v>43661</v>
      </c>
      <c r="B44" t="s">
        <v>894</v>
      </c>
      <c r="C44" t="s">
        <v>942</v>
      </c>
      <c r="D44" t="s">
        <v>177</v>
      </c>
      <c r="E44" t="s">
        <v>178</v>
      </c>
      <c r="F44" t="s">
        <v>896</v>
      </c>
      <c r="G44" t="s">
        <v>48</v>
      </c>
      <c r="H44" t="s">
        <v>897</v>
      </c>
      <c r="J44" s="2">
        <v>0</v>
      </c>
      <c r="K44" s="3">
        <v>20540</v>
      </c>
      <c r="L44" t="s">
        <v>30</v>
      </c>
      <c r="M44" t="s">
        <v>31</v>
      </c>
      <c r="N44" t="s">
        <v>898</v>
      </c>
      <c r="P44" t="s">
        <v>22</v>
      </c>
      <c r="Q44" s="1">
        <v>43889.652592592603</v>
      </c>
    </row>
    <row r="45" spans="1:17" x14ac:dyDescent="0.35">
      <c r="A45" s="1">
        <v>43661</v>
      </c>
      <c r="B45" t="s">
        <v>894</v>
      </c>
      <c r="C45" t="s">
        <v>943</v>
      </c>
      <c r="D45" t="s">
        <v>102</v>
      </c>
      <c r="E45" t="s">
        <v>103</v>
      </c>
      <c r="F45" t="s">
        <v>896</v>
      </c>
      <c r="G45" t="s">
        <v>48</v>
      </c>
      <c r="H45" t="s">
        <v>897</v>
      </c>
      <c r="J45" s="2">
        <v>0</v>
      </c>
      <c r="K45" s="3">
        <v>17380</v>
      </c>
      <c r="L45" t="s">
        <v>30</v>
      </c>
      <c r="M45" t="s">
        <v>31</v>
      </c>
      <c r="N45" t="s">
        <v>898</v>
      </c>
      <c r="P45" t="s">
        <v>22</v>
      </c>
      <c r="Q45" s="1">
        <v>43889.652592592603</v>
      </c>
    </row>
    <row r="46" spans="1:17" x14ac:dyDescent="0.35">
      <c r="A46" s="1">
        <v>43661</v>
      </c>
      <c r="B46" t="s">
        <v>894</v>
      </c>
      <c r="C46" t="s">
        <v>944</v>
      </c>
      <c r="D46" t="s">
        <v>197</v>
      </c>
      <c r="E46" t="s">
        <v>198</v>
      </c>
      <c r="F46" t="s">
        <v>896</v>
      </c>
      <c r="G46" t="s">
        <v>48</v>
      </c>
      <c r="H46" t="s">
        <v>897</v>
      </c>
      <c r="J46" s="2">
        <v>0</v>
      </c>
      <c r="K46" s="3">
        <v>30020</v>
      </c>
      <c r="L46" t="s">
        <v>30</v>
      </c>
      <c r="M46" t="s">
        <v>31</v>
      </c>
      <c r="N46" t="s">
        <v>898</v>
      </c>
      <c r="P46" t="s">
        <v>22</v>
      </c>
      <c r="Q46" s="1">
        <v>43889.652592592603</v>
      </c>
    </row>
    <row r="47" spans="1:17" x14ac:dyDescent="0.35">
      <c r="A47" s="1">
        <v>43661</v>
      </c>
      <c r="B47" t="s">
        <v>894</v>
      </c>
      <c r="C47" t="s">
        <v>945</v>
      </c>
      <c r="D47" t="s">
        <v>126</v>
      </c>
      <c r="E47" t="s">
        <v>127</v>
      </c>
      <c r="F47" t="s">
        <v>896</v>
      </c>
      <c r="G47" t="s">
        <v>48</v>
      </c>
      <c r="H47" t="s">
        <v>897</v>
      </c>
      <c r="J47" s="2">
        <v>0</v>
      </c>
      <c r="K47" s="3">
        <v>15800</v>
      </c>
      <c r="L47" t="s">
        <v>30</v>
      </c>
      <c r="M47" t="s">
        <v>31</v>
      </c>
      <c r="N47" t="s">
        <v>898</v>
      </c>
      <c r="P47" t="s">
        <v>22</v>
      </c>
      <c r="Q47" s="1">
        <v>43889.652592592603</v>
      </c>
    </row>
    <row r="48" spans="1:17" x14ac:dyDescent="0.35">
      <c r="A48" s="1">
        <v>43661</v>
      </c>
      <c r="B48" t="s">
        <v>894</v>
      </c>
      <c r="C48" t="s">
        <v>946</v>
      </c>
      <c r="D48" t="s">
        <v>476</v>
      </c>
      <c r="E48" t="s">
        <v>477</v>
      </c>
      <c r="F48" t="s">
        <v>947</v>
      </c>
      <c r="G48" t="s">
        <v>48</v>
      </c>
      <c r="H48" t="s">
        <v>897</v>
      </c>
      <c r="I48" t="s">
        <v>471</v>
      </c>
      <c r="J48" s="2">
        <v>1708</v>
      </c>
      <c r="K48" s="3">
        <v>43519.839999999997</v>
      </c>
      <c r="L48" t="s">
        <v>30</v>
      </c>
      <c r="M48" t="s">
        <v>31</v>
      </c>
      <c r="N48" t="s">
        <v>898</v>
      </c>
      <c r="P48" t="s">
        <v>22</v>
      </c>
      <c r="Q48" s="1">
        <v>43889.652592592603</v>
      </c>
    </row>
    <row r="49" spans="1:17" x14ac:dyDescent="0.35">
      <c r="A49" s="1">
        <v>43661</v>
      </c>
      <c r="B49" t="s">
        <v>894</v>
      </c>
      <c r="C49" t="s">
        <v>948</v>
      </c>
      <c r="D49" t="s">
        <v>547</v>
      </c>
      <c r="E49" t="s">
        <v>548</v>
      </c>
      <c r="F49" t="s">
        <v>947</v>
      </c>
      <c r="G49" t="s">
        <v>48</v>
      </c>
      <c r="H49" t="s">
        <v>897</v>
      </c>
      <c r="I49" t="s">
        <v>471</v>
      </c>
      <c r="J49" s="2">
        <v>1220</v>
      </c>
      <c r="K49" s="3">
        <v>31085.599999999999</v>
      </c>
      <c r="L49" t="s">
        <v>30</v>
      </c>
      <c r="M49" t="s">
        <v>31</v>
      </c>
      <c r="N49" t="s">
        <v>898</v>
      </c>
      <c r="P49" t="s">
        <v>22</v>
      </c>
      <c r="Q49" s="1">
        <v>43889.652592592603</v>
      </c>
    </row>
    <row r="50" spans="1:17" x14ac:dyDescent="0.35">
      <c r="A50" s="1">
        <v>43661</v>
      </c>
      <c r="B50" t="s">
        <v>894</v>
      </c>
      <c r="C50" t="s">
        <v>949</v>
      </c>
      <c r="D50" t="s">
        <v>509</v>
      </c>
      <c r="E50" t="s">
        <v>510</v>
      </c>
      <c r="F50" t="s">
        <v>947</v>
      </c>
      <c r="G50" t="s">
        <v>48</v>
      </c>
      <c r="H50" t="s">
        <v>897</v>
      </c>
      <c r="I50" t="s">
        <v>471</v>
      </c>
      <c r="J50" s="2">
        <v>1891</v>
      </c>
      <c r="K50" s="3">
        <v>48182.68</v>
      </c>
      <c r="L50" t="s">
        <v>30</v>
      </c>
      <c r="M50" t="s">
        <v>31</v>
      </c>
      <c r="N50" t="s">
        <v>898</v>
      </c>
      <c r="P50" t="s">
        <v>22</v>
      </c>
      <c r="Q50" s="1">
        <v>43889.652592592603</v>
      </c>
    </row>
    <row r="51" spans="1:17" x14ac:dyDescent="0.35">
      <c r="A51" s="1">
        <v>43661</v>
      </c>
      <c r="B51" t="s">
        <v>894</v>
      </c>
      <c r="C51" t="s">
        <v>950</v>
      </c>
      <c r="D51" t="s">
        <v>495</v>
      </c>
      <c r="E51" t="s">
        <v>496</v>
      </c>
      <c r="F51" t="s">
        <v>947</v>
      </c>
      <c r="G51" t="s">
        <v>48</v>
      </c>
      <c r="H51" t="s">
        <v>897</v>
      </c>
      <c r="I51" t="s">
        <v>471</v>
      </c>
      <c r="J51" s="2">
        <v>1220</v>
      </c>
      <c r="K51" s="3">
        <v>31085.599999999999</v>
      </c>
      <c r="L51" t="s">
        <v>30</v>
      </c>
      <c r="M51" t="s">
        <v>31</v>
      </c>
      <c r="N51" t="s">
        <v>898</v>
      </c>
      <c r="P51" t="s">
        <v>22</v>
      </c>
      <c r="Q51" s="1">
        <v>43889.652592592603</v>
      </c>
    </row>
    <row r="52" spans="1:17" x14ac:dyDescent="0.35">
      <c r="A52" s="1">
        <v>43661</v>
      </c>
      <c r="B52" t="s">
        <v>894</v>
      </c>
      <c r="C52" t="s">
        <v>951</v>
      </c>
      <c r="D52" t="s">
        <v>669</v>
      </c>
      <c r="E52" t="s">
        <v>670</v>
      </c>
      <c r="F52" t="s">
        <v>947</v>
      </c>
      <c r="G52" t="s">
        <v>48</v>
      </c>
      <c r="H52" t="s">
        <v>897</v>
      </c>
      <c r="I52" t="s">
        <v>471</v>
      </c>
      <c r="J52" s="2">
        <v>549</v>
      </c>
      <c r="K52" s="3">
        <v>13988.52</v>
      </c>
      <c r="L52" t="s">
        <v>30</v>
      </c>
      <c r="M52" t="s">
        <v>31</v>
      </c>
      <c r="N52" t="s">
        <v>898</v>
      </c>
      <c r="P52" t="s">
        <v>22</v>
      </c>
      <c r="Q52" s="1">
        <v>43949.727118055547</v>
      </c>
    </row>
    <row r="53" spans="1:17" x14ac:dyDescent="0.35">
      <c r="A53" s="1">
        <v>43661</v>
      </c>
      <c r="B53" t="s">
        <v>894</v>
      </c>
      <c r="C53" t="s">
        <v>952</v>
      </c>
      <c r="D53" t="s">
        <v>600</v>
      </c>
      <c r="E53" t="s">
        <v>601</v>
      </c>
      <c r="F53" t="s">
        <v>947</v>
      </c>
      <c r="G53" t="s">
        <v>48</v>
      </c>
      <c r="H53" t="s">
        <v>897</v>
      </c>
      <c r="I53" t="s">
        <v>471</v>
      </c>
      <c r="J53" s="2">
        <v>1281</v>
      </c>
      <c r="K53" s="3">
        <v>32639.88</v>
      </c>
      <c r="L53" t="s">
        <v>30</v>
      </c>
      <c r="M53" t="s">
        <v>31</v>
      </c>
      <c r="N53" t="s">
        <v>898</v>
      </c>
      <c r="P53" t="s">
        <v>22</v>
      </c>
      <c r="Q53" s="1">
        <v>43889.652592592603</v>
      </c>
    </row>
    <row r="54" spans="1:17" x14ac:dyDescent="0.35">
      <c r="A54" s="1">
        <v>43661</v>
      </c>
      <c r="B54" t="s">
        <v>894</v>
      </c>
      <c r="C54" t="s">
        <v>953</v>
      </c>
      <c r="D54" t="s">
        <v>586</v>
      </c>
      <c r="E54" t="s">
        <v>587</v>
      </c>
      <c r="F54" t="s">
        <v>947</v>
      </c>
      <c r="G54" t="s">
        <v>48</v>
      </c>
      <c r="H54" t="s">
        <v>897</v>
      </c>
      <c r="I54" t="s">
        <v>471</v>
      </c>
      <c r="J54" s="2">
        <v>549</v>
      </c>
      <c r="K54" s="3">
        <v>13988.52</v>
      </c>
      <c r="L54" t="s">
        <v>30</v>
      </c>
      <c r="M54" t="s">
        <v>31</v>
      </c>
      <c r="N54" t="s">
        <v>898</v>
      </c>
      <c r="P54" t="s">
        <v>22</v>
      </c>
      <c r="Q54" s="1">
        <v>43889.652592592603</v>
      </c>
    </row>
    <row r="55" spans="1:17" x14ac:dyDescent="0.35">
      <c r="A55" s="1">
        <v>43661</v>
      </c>
      <c r="B55" t="s">
        <v>894</v>
      </c>
      <c r="C55" t="s">
        <v>954</v>
      </c>
      <c r="D55" t="s">
        <v>613</v>
      </c>
      <c r="E55" t="s">
        <v>614</v>
      </c>
      <c r="F55" t="s">
        <v>947</v>
      </c>
      <c r="G55" t="s">
        <v>48</v>
      </c>
      <c r="H55" t="s">
        <v>897</v>
      </c>
      <c r="I55" t="s">
        <v>471</v>
      </c>
      <c r="J55" s="2">
        <v>1342</v>
      </c>
      <c r="K55" s="3">
        <v>34194.160000000003</v>
      </c>
      <c r="L55" t="s">
        <v>30</v>
      </c>
      <c r="M55" t="s">
        <v>31</v>
      </c>
      <c r="N55" t="s">
        <v>898</v>
      </c>
      <c r="P55" t="s">
        <v>22</v>
      </c>
      <c r="Q55" s="1">
        <v>43889.652592592603</v>
      </c>
    </row>
    <row r="56" spans="1:17" x14ac:dyDescent="0.35">
      <c r="A56" s="1">
        <v>43661</v>
      </c>
      <c r="B56" t="s">
        <v>894</v>
      </c>
      <c r="C56" t="s">
        <v>955</v>
      </c>
      <c r="D56" t="s">
        <v>568</v>
      </c>
      <c r="E56" t="s">
        <v>569</v>
      </c>
      <c r="F56" t="s">
        <v>947</v>
      </c>
      <c r="G56" t="s">
        <v>48</v>
      </c>
      <c r="H56" t="s">
        <v>897</v>
      </c>
      <c r="I56" t="s">
        <v>471</v>
      </c>
      <c r="J56" s="2">
        <v>1525</v>
      </c>
      <c r="K56" s="3">
        <v>38857</v>
      </c>
      <c r="L56" t="s">
        <v>30</v>
      </c>
      <c r="M56" t="s">
        <v>31</v>
      </c>
      <c r="N56" t="s">
        <v>898</v>
      </c>
      <c r="P56" t="s">
        <v>22</v>
      </c>
      <c r="Q56" s="1">
        <v>43889.652592592603</v>
      </c>
    </row>
    <row r="57" spans="1:17" x14ac:dyDescent="0.35">
      <c r="A57" s="1">
        <v>43661</v>
      </c>
      <c r="B57" t="s">
        <v>894</v>
      </c>
      <c r="C57" t="s">
        <v>956</v>
      </c>
      <c r="D57" t="s">
        <v>605</v>
      </c>
      <c r="E57" t="s">
        <v>606</v>
      </c>
      <c r="F57" t="s">
        <v>947</v>
      </c>
      <c r="G57" t="s">
        <v>48</v>
      </c>
      <c r="H57" t="s">
        <v>897</v>
      </c>
      <c r="I57" t="s">
        <v>471</v>
      </c>
      <c r="J57" s="2">
        <v>1159</v>
      </c>
      <c r="K57" s="3">
        <v>29531.32</v>
      </c>
      <c r="L57" t="s">
        <v>30</v>
      </c>
      <c r="M57" t="s">
        <v>31</v>
      </c>
      <c r="N57" t="s">
        <v>898</v>
      </c>
      <c r="P57" t="s">
        <v>22</v>
      </c>
      <c r="Q57" s="1">
        <v>43889.652592592603</v>
      </c>
    </row>
    <row r="58" spans="1:17" x14ac:dyDescent="0.35">
      <c r="A58" s="1">
        <v>43661</v>
      </c>
      <c r="B58" t="s">
        <v>894</v>
      </c>
      <c r="C58" t="s">
        <v>957</v>
      </c>
      <c r="D58" t="s">
        <v>564</v>
      </c>
      <c r="E58" t="s">
        <v>565</v>
      </c>
      <c r="F58" t="s">
        <v>947</v>
      </c>
      <c r="G58" t="s">
        <v>48</v>
      </c>
      <c r="H58" t="s">
        <v>897</v>
      </c>
      <c r="I58" t="s">
        <v>471</v>
      </c>
      <c r="J58" s="2">
        <v>671</v>
      </c>
      <c r="K58" s="3">
        <v>17097.080000000002</v>
      </c>
      <c r="L58" t="s">
        <v>30</v>
      </c>
      <c r="M58" t="s">
        <v>31</v>
      </c>
      <c r="N58" t="s">
        <v>898</v>
      </c>
      <c r="P58" t="s">
        <v>22</v>
      </c>
      <c r="Q58" s="1">
        <v>43889.652592592603</v>
      </c>
    </row>
    <row r="59" spans="1:17" x14ac:dyDescent="0.35">
      <c r="A59" s="1">
        <v>43661</v>
      </c>
      <c r="B59" t="s">
        <v>894</v>
      </c>
      <c r="C59" t="s">
        <v>958</v>
      </c>
      <c r="D59" t="s">
        <v>530</v>
      </c>
      <c r="E59" t="s">
        <v>531</v>
      </c>
      <c r="F59" t="s">
        <v>947</v>
      </c>
      <c r="G59" t="s">
        <v>48</v>
      </c>
      <c r="H59" t="s">
        <v>897</v>
      </c>
      <c r="I59" t="s">
        <v>471</v>
      </c>
      <c r="J59" s="2">
        <v>1159</v>
      </c>
      <c r="K59" s="3">
        <v>29531.32</v>
      </c>
      <c r="L59" t="s">
        <v>30</v>
      </c>
      <c r="M59" t="s">
        <v>31</v>
      </c>
      <c r="N59" t="s">
        <v>898</v>
      </c>
      <c r="P59" t="s">
        <v>22</v>
      </c>
      <c r="Q59" s="1">
        <v>43889.652592592603</v>
      </c>
    </row>
    <row r="60" spans="1:17" x14ac:dyDescent="0.35">
      <c r="A60" s="1">
        <v>43661</v>
      </c>
      <c r="B60" t="s">
        <v>894</v>
      </c>
      <c r="C60" t="s">
        <v>959</v>
      </c>
      <c r="D60" t="s">
        <v>960</v>
      </c>
      <c r="E60" t="s">
        <v>961</v>
      </c>
      <c r="F60" t="s">
        <v>947</v>
      </c>
      <c r="G60" t="s">
        <v>48</v>
      </c>
      <c r="H60" t="s">
        <v>897</v>
      </c>
      <c r="I60" t="s">
        <v>471</v>
      </c>
      <c r="J60" s="2">
        <v>915</v>
      </c>
      <c r="K60" s="3">
        <v>23314.2</v>
      </c>
      <c r="L60" t="s">
        <v>30</v>
      </c>
      <c r="M60" t="s">
        <v>31</v>
      </c>
      <c r="N60" t="s">
        <v>898</v>
      </c>
      <c r="P60" t="s">
        <v>22</v>
      </c>
      <c r="Q60" s="1">
        <v>43889.652592592603</v>
      </c>
    </row>
    <row r="61" spans="1:17" x14ac:dyDescent="0.35">
      <c r="A61" s="1">
        <v>43661</v>
      </c>
      <c r="B61" t="s">
        <v>894</v>
      </c>
      <c r="C61" t="s">
        <v>962</v>
      </c>
      <c r="D61" t="s">
        <v>582</v>
      </c>
      <c r="E61" t="s">
        <v>583</v>
      </c>
      <c r="F61" t="s">
        <v>947</v>
      </c>
      <c r="G61" t="s">
        <v>48</v>
      </c>
      <c r="H61" t="s">
        <v>897</v>
      </c>
      <c r="I61" t="s">
        <v>471</v>
      </c>
      <c r="J61" s="2">
        <v>1647</v>
      </c>
      <c r="K61" s="3">
        <v>41965.56</v>
      </c>
      <c r="L61" t="s">
        <v>30</v>
      </c>
      <c r="M61" t="s">
        <v>31</v>
      </c>
      <c r="N61" t="s">
        <v>898</v>
      </c>
      <c r="P61" t="s">
        <v>22</v>
      </c>
      <c r="Q61" s="1">
        <v>43889.652592592603</v>
      </c>
    </row>
    <row r="62" spans="1:17" x14ac:dyDescent="0.35">
      <c r="A62" s="1">
        <v>43661</v>
      </c>
      <c r="B62" t="s">
        <v>894</v>
      </c>
      <c r="C62" t="s">
        <v>963</v>
      </c>
      <c r="D62" t="s">
        <v>540</v>
      </c>
      <c r="E62" t="s">
        <v>541</v>
      </c>
      <c r="F62" t="s">
        <v>947</v>
      </c>
      <c r="G62" t="s">
        <v>48</v>
      </c>
      <c r="H62" t="s">
        <v>897</v>
      </c>
      <c r="I62" t="s">
        <v>471</v>
      </c>
      <c r="J62" s="2">
        <v>854</v>
      </c>
      <c r="K62" s="3">
        <v>21759.919999999998</v>
      </c>
      <c r="L62" t="s">
        <v>30</v>
      </c>
      <c r="M62" t="s">
        <v>31</v>
      </c>
      <c r="N62" t="s">
        <v>898</v>
      </c>
      <c r="P62" t="s">
        <v>22</v>
      </c>
      <c r="Q62" s="1">
        <v>43889.652592592603</v>
      </c>
    </row>
    <row r="63" spans="1:17" x14ac:dyDescent="0.35">
      <c r="A63" s="1">
        <v>43661</v>
      </c>
      <c r="B63" t="s">
        <v>894</v>
      </c>
      <c r="C63" t="s">
        <v>964</v>
      </c>
      <c r="D63" t="s">
        <v>489</v>
      </c>
      <c r="E63" t="s">
        <v>490</v>
      </c>
      <c r="F63" t="s">
        <v>947</v>
      </c>
      <c r="G63" t="s">
        <v>48</v>
      </c>
      <c r="H63" t="s">
        <v>897</v>
      </c>
      <c r="I63" t="s">
        <v>471</v>
      </c>
      <c r="J63" s="2">
        <v>915</v>
      </c>
      <c r="K63" s="3">
        <v>23314.2</v>
      </c>
      <c r="L63" t="s">
        <v>30</v>
      </c>
      <c r="M63" t="s">
        <v>31</v>
      </c>
      <c r="N63" t="s">
        <v>898</v>
      </c>
      <c r="P63" t="s">
        <v>22</v>
      </c>
      <c r="Q63" s="1">
        <v>43889.652592592603</v>
      </c>
    </row>
    <row r="64" spans="1:17" x14ac:dyDescent="0.35">
      <c r="A64" s="1">
        <v>43661</v>
      </c>
      <c r="B64" t="s">
        <v>894</v>
      </c>
      <c r="C64" t="s">
        <v>965</v>
      </c>
      <c r="D64" t="s">
        <v>480</v>
      </c>
      <c r="E64" t="s">
        <v>481</v>
      </c>
      <c r="F64" t="s">
        <v>947</v>
      </c>
      <c r="G64" t="s">
        <v>48</v>
      </c>
      <c r="H64" t="s">
        <v>897</v>
      </c>
      <c r="I64" t="s">
        <v>471</v>
      </c>
      <c r="J64" s="2">
        <v>976</v>
      </c>
      <c r="K64" s="3">
        <v>24868.48</v>
      </c>
      <c r="L64" t="s">
        <v>30</v>
      </c>
      <c r="M64" t="s">
        <v>31</v>
      </c>
      <c r="N64" t="s">
        <v>898</v>
      </c>
      <c r="P64" t="s">
        <v>22</v>
      </c>
      <c r="Q64" s="1">
        <v>43889.652592592603</v>
      </c>
    </row>
    <row r="65" spans="1:17" x14ac:dyDescent="0.35">
      <c r="A65" s="1">
        <v>43661</v>
      </c>
      <c r="B65" t="s">
        <v>894</v>
      </c>
      <c r="C65" t="s">
        <v>966</v>
      </c>
      <c r="D65" t="s">
        <v>524</v>
      </c>
      <c r="E65" t="s">
        <v>525</v>
      </c>
      <c r="F65" t="s">
        <v>947</v>
      </c>
      <c r="G65" t="s">
        <v>48</v>
      </c>
      <c r="H65" t="s">
        <v>897</v>
      </c>
      <c r="I65" t="s">
        <v>471</v>
      </c>
      <c r="J65" s="2">
        <v>732</v>
      </c>
      <c r="K65" s="3">
        <v>18651.36</v>
      </c>
      <c r="L65" t="s">
        <v>30</v>
      </c>
      <c r="M65" t="s">
        <v>31</v>
      </c>
      <c r="N65" t="s">
        <v>898</v>
      </c>
      <c r="P65" t="s">
        <v>22</v>
      </c>
      <c r="Q65" s="1">
        <v>43889.652592592603</v>
      </c>
    </row>
    <row r="66" spans="1:17" x14ac:dyDescent="0.35">
      <c r="A66" s="1">
        <v>43661</v>
      </c>
      <c r="B66" t="s">
        <v>894</v>
      </c>
      <c r="C66" t="s">
        <v>967</v>
      </c>
      <c r="D66" t="s">
        <v>572</v>
      </c>
      <c r="E66" t="s">
        <v>573</v>
      </c>
      <c r="F66" t="s">
        <v>947</v>
      </c>
      <c r="G66" t="s">
        <v>48</v>
      </c>
      <c r="H66" t="s">
        <v>897</v>
      </c>
      <c r="I66" t="s">
        <v>471</v>
      </c>
      <c r="J66" s="2">
        <v>1403</v>
      </c>
      <c r="K66" s="3">
        <v>35748.44</v>
      </c>
      <c r="L66" t="s">
        <v>30</v>
      </c>
      <c r="M66" t="s">
        <v>31</v>
      </c>
      <c r="N66" t="s">
        <v>898</v>
      </c>
      <c r="P66" t="s">
        <v>22</v>
      </c>
      <c r="Q66" s="1">
        <v>43889.652592592603</v>
      </c>
    </row>
    <row r="67" spans="1:17" x14ac:dyDescent="0.35">
      <c r="A67" s="1">
        <v>43661</v>
      </c>
      <c r="B67" t="s">
        <v>894</v>
      </c>
      <c r="C67" t="s">
        <v>968</v>
      </c>
      <c r="D67" t="s">
        <v>558</v>
      </c>
      <c r="E67" t="s">
        <v>559</v>
      </c>
      <c r="F67" t="s">
        <v>947</v>
      </c>
      <c r="G67" t="s">
        <v>48</v>
      </c>
      <c r="H67" t="s">
        <v>897</v>
      </c>
      <c r="I67" t="s">
        <v>471</v>
      </c>
      <c r="J67" s="2">
        <v>793</v>
      </c>
      <c r="K67" s="3">
        <v>20205.64</v>
      </c>
      <c r="L67" t="s">
        <v>30</v>
      </c>
      <c r="M67" t="s">
        <v>31</v>
      </c>
      <c r="N67" t="s">
        <v>898</v>
      </c>
      <c r="P67" t="s">
        <v>22</v>
      </c>
      <c r="Q67" s="1">
        <v>43889.652592592603</v>
      </c>
    </row>
    <row r="68" spans="1:17" x14ac:dyDescent="0.35">
      <c r="A68" s="1">
        <v>43661</v>
      </c>
      <c r="B68" t="s">
        <v>894</v>
      </c>
      <c r="C68" t="s">
        <v>969</v>
      </c>
      <c r="D68" t="s">
        <v>518</v>
      </c>
      <c r="E68" t="s">
        <v>519</v>
      </c>
      <c r="F68" t="s">
        <v>947</v>
      </c>
      <c r="G68" t="s">
        <v>48</v>
      </c>
      <c r="H68" t="s">
        <v>897</v>
      </c>
      <c r="I68" t="s">
        <v>471</v>
      </c>
      <c r="J68" s="2">
        <v>793</v>
      </c>
      <c r="K68" s="3">
        <v>20205.64</v>
      </c>
      <c r="L68" t="s">
        <v>30</v>
      </c>
      <c r="M68" t="s">
        <v>31</v>
      </c>
      <c r="N68" t="s">
        <v>898</v>
      </c>
      <c r="P68" t="s">
        <v>22</v>
      </c>
      <c r="Q68" s="1">
        <v>43889.652592592603</v>
      </c>
    </row>
    <row r="69" spans="1:17" x14ac:dyDescent="0.35">
      <c r="A69" s="1">
        <v>43661</v>
      </c>
      <c r="B69" t="s">
        <v>894</v>
      </c>
      <c r="C69" t="s">
        <v>970</v>
      </c>
      <c r="D69" t="s">
        <v>485</v>
      </c>
      <c r="E69" t="s">
        <v>486</v>
      </c>
      <c r="F69" t="s">
        <v>947</v>
      </c>
      <c r="G69" t="s">
        <v>48</v>
      </c>
      <c r="H69" t="s">
        <v>897</v>
      </c>
      <c r="I69" t="s">
        <v>471</v>
      </c>
      <c r="J69" s="2">
        <v>732</v>
      </c>
      <c r="K69" s="3">
        <v>18651.36</v>
      </c>
      <c r="L69" t="s">
        <v>30</v>
      </c>
      <c r="M69" t="s">
        <v>31</v>
      </c>
      <c r="N69" t="s">
        <v>898</v>
      </c>
      <c r="P69" t="s">
        <v>22</v>
      </c>
      <c r="Q69" s="1">
        <v>43889.652592592603</v>
      </c>
    </row>
    <row r="70" spans="1:17" x14ac:dyDescent="0.35">
      <c r="A70" s="1">
        <v>43661</v>
      </c>
      <c r="B70" t="s">
        <v>894</v>
      </c>
      <c r="C70" t="s">
        <v>971</v>
      </c>
      <c r="D70" t="s">
        <v>553</v>
      </c>
      <c r="E70" t="s">
        <v>554</v>
      </c>
      <c r="F70" t="s">
        <v>947</v>
      </c>
      <c r="G70" t="s">
        <v>48</v>
      </c>
      <c r="H70" t="s">
        <v>897</v>
      </c>
      <c r="I70" t="s">
        <v>471</v>
      </c>
      <c r="J70" s="2">
        <v>854</v>
      </c>
      <c r="K70" s="3">
        <v>21759.919999999998</v>
      </c>
      <c r="L70" t="s">
        <v>30</v>
      </c>
      <c r="M70" t="s">
        <v>31</v>
      </c>
      <c r="N70" t="s">
        <v>898</v>
      </c>
      <c r="P70" t="s">
        <v>22</v>
      </c>
      <c r="Q70" s="1">
        <v>43889.652592592603</v>
      </c>
    </row>
    <row r="71" spans="1:17" x14ac:dyDescent="0.35">
      <c r="A71" s="1">
        <v>43661</v>
      </c>
      <c r="B71" t="s">
        <v>894</v>
      </c>
      <c r="C71" t="s">
        <v>972</v>
      </c>
      <c r="D71" t="s">
        <v>536</v>
      </c>
      <c r="E71" t="s">
        <v>537</v>
      </c>
      <c r="F71" t="s">
        <v>947</v>
      </c>
      <c r="G71" t="s">
        <v>48</v>
      </c>
      <c r="H71" t="s">
        <v>897</v>
      </c>
      <c r="I71" t="s">
        <v>471</v>
      </c>
      <c r="J71" s="2">
        <v>976</v>
      </c>
      <c r="K71" s="3">
        <v>24868.48</v>
      </c>
      <c r="L71" t="s">
        <v>30</v>
      </c>
      <c r="M71" t="s">
        <v>31</v>
      </c>
      <c r="N71" t="s">
        <v>898</v>
      </c>
      <c r="P71" t="s">
        <v>22</v>
      </c>
      <c r="Q71" s="1">
        <v>43889.652592592603</v>
      </c>
    </row>
    <row r="72" spans="1:17" x14ac:dyDescent="0.35">
      <c r="A72" s="1">
        <v>43661</v>
      </c>
      <c r="B72" t="s">
        <v>894</v>
      </c>
      <c r="C72" t="s">
        <v>973</v>
      </c>
      <c r="D72" t="s">
        <v>505</v>
      </c>
      <c r="E72" t="s">
        <v>506</v>
      </c>
      <c r="F72" t="s">
        <v>947</v>
      </c>
      <c r="G72" t="s">
        <v>48</v>
      </c>
      <c r="H72" t="s">
        <v>897</v>
      </c>
      <c r="I72" t="s">
        <v>471</v>
      </c>
      <c r="J72" s="2">
        <v>1769</v>
      </c>
      <c r="K72" s="3">
        <v>45074.12</v>
      </c>
      <c r="L72" t="s">
        <v>30</v>
      </c>
      <c r="M72" t="s">
        <v>31</v>
      </c>
      <c r="N72" t="s">
        <v>898</v>
      </c>
      <c r="P72" t="s">
        <v>22</v>
      </c>
      <c r="Q72" s="1">
        <v>43889.652592592603</v>
      </c>
    </row>
    <row r="73" spans="1:17" x14ac:dyDescent="0.35">
      <c r="A73" s="1">
        <v>43661</v>
      </c>
      <c r="B73" t="s">
        <v>894</v>
      </c>
      <c r="C73" t="s">
        <v>974</v>
      </c>
      <c r="D73" t="s">
        <v>499</v>
      </c>
      <c r="E73" t="s">
        <v>500</v>
      </c>
      <c r="F73" t="s">
        <v>947</v>
      </c>
      <c r="G73" t="s">
        <v>48</v>
      </c>
      <c r="H73" t="s">
        <v>897</v>
      </c>
      <c r="I73" t="s">
        <v>471</v>
      </c>
      <c r="J73" s="2">
        <v>915</v>
      </c>
      <c r="K73" s="3">
        <v>23314.2</v>
      </c>
      <c r="L73" t="s">
        <v>30</v>
      </c>
      <c r="M73" t="s">
        <v>31</v>
      </c>
      <c r="N73" t="s">
        <v>898</v>
      </c>
      <c r="P73" t="s">
        <v>22</v>
      </c>
      <c r="Q73" s="1">
        <v>43889.652592592603</v>
      </c>
    </row>
    <row r="74" spans="1:17" x14ac:dyDescent="0.35">
      <c r="A74" s="1">
        <v>43661</v>
      </c>
      <c r="B74" t="s">
        <v>894</v>
      </c>
      <c r="C74" t="s">
        <v>975</v>
      </c>
      <c r="D74" t="s">
        <v>594</v>
      </c>
      <c r="E74" t="s">
        <v>595</v>
      </c>
      <c r="F74" t="s">
        <v>947</v>
      </c>
      <c r="G74" t="s">
        <v>48</v>
      </c>
      <c r="H74" t="s">
        <v>897</v>
      </c>
      <c r="I74" t="s">
        <v>471</v>
      </c>
      <c r="J74" s="2">
        <v>244</v>
      </c>
      <c r="K74" s="3">
        <v>6217.12</v>
      </c>
      <c r="L74" t="s">
        <v>30</v>
      </c>
      <c r="M74" t="s">
        <v>31</v>
      </c>
      <c r="N74" t="s">
        <v>898</v>
      </c>
      <c r="P74" t="s">
        <v>22</v>
      </c>
      <c r="Q74" s="1">
        <v>43889.652592592603</v>
      </c>
    </row>
    <row r="75" spans="1:17" x14ac:dyDescent="0.35">
      <c r="A75" s="1">
        <v>43861</v>
      </c>
      <c r="B75" t="s">
        <v>894</v>
      </c>
      <c r="C75" t="s">
        <v>980</v>
      </c>
      <c r="D75" t="s">
        <v>169</v>
      </c>
      <c r="E75" t="s">
        <v>170</v>
      </c>
      <c r="F75" t="s">
        <v>981</v>
      </c>
      <c r="G75" t="s">
        <v>48</v>
      </c>
      <c r="H75" t="s">
        <v>897</v>
      </c>
      <c r="J75" s="2">
        <v>0</v>
      </c>
      <c r="K75" s="3">
        <v>15750</v>
      </c>
      <c r="L75" t="s">
        <v>30</v>
      </c>
      <c r="M75" t="s">
        <v>31</v>
      </c>
      <c r="N75" t="s">
        <v>898</v>
      </c>
      <c r="P75" t="s">
        <v>22</v>
      </c>
      <c r="Q75" s="1">
        <v>43949.727118055547</v>
      </c>
    </row>
    <row r="76" spans="1:17" x14ac:dyDescent="0.35">
      <c r="A76" s="1">
        <v>43861</v>
      </c>
      <c r="B76" t="s">
        <v>894</v>
      </c>
      <c r="C76" t="s">
        <v>982</v>
      </c>
      <c r="D76" t="s">
        <v>157</v>
      </c>
      <c r="E76" t="s">
        <v>158</v>
      </c>
      <c r="F76" t="s">
        <v>981</v>
      </c>
      <c r="G76" t="s">
        <v>48</v>
      </c>
      <c r="H76" t="s">
        <v>897</v>
      </c>
      <c r="J76" s="2">
        <v>0</v>
      </c>
      <c r="K76" s="3">
        <v>55125</v>
      </c>
      <c r="L76" t="s">
        <v>30</v>
      </c>
      <c r="M76" t="s">
        <v>31</v>
      </c>
      <c r="N76" t="s">
        <v>898</v>
      </c>
      <c r="P76" t="s">
        <v>22</v>
      </c>
      <c r="Q76" s="1">
        <v>43949.727118055547</v>
      </c>
    </row>
    <row r="77" spans="1:17" x14ac:dyDescent="0.35">
      <c r="A77" s="1">
        <v>43861</v>
      </c>
      <c r="B77" t="s">
        <v>894</v>
      </c>
      <c r="C77" t="s">
        <v>983</v>
      </c>
      <c r="D77" t="s">
        <v>214</v>
      </c>
      <c r="E77" t="s">
        <v>215</v>
      </c>
      <c r="F77" t="s">
        <v>981</v>
      </c>
      <c r="G77" t="s">
        <v>48</v>
      </c>
      <c r="H77" t="s">
        <v>897</v>
      </c>
      <c r="J77" s="2">
        <v>0</v>
      </c>
      <c r="K77" s="3">
        <v>36225</v>
      </c>
      <c r="L77" t="s">
        <v>30</v>
      </c>
      <c r="M77" t="s">
        <v>31</v>
      </c>
      <c r="N77" t="s">
        <v>898</v>
      </c>
      <c r="P77" t="s">
        <v>22</v>
      </c>
      <c r="Q77" s="1">
        <v>43949.727118055547</v>
      </c>
    </row>
    <row r="78" spans="1:17" x14ac:dyDescent="0.35">
      <c r="A78" s="1">
        <v>43861</v>
      </c>
      <c r="B78" t="s">
        <v>894</v>
      </c>
      <c r="C78" t="s">
        <v>984</v>
      </c>
      <c r="D78" t="s">
        <v>90</v>
      </c>
      <c r="E78" t="s">
        <v>91</v>
      </c>
      <c r="F78" t="s">
        <v>981</v>
      </c>
      <c r="G78" t="s">
        <v>48</v>
      </c>
      <c r="H78" t="s">
        <v>897</v>
      </c>
      <c r="J78" s="2">
        <v>0</v>
      </c>
      <c r="K78" s="3">
        <v>51975</v>
      </c>
      <c r="L78" t="s">
        <v>30</v>
      </c>
      <c r="M78" t="s">
        <v>31</v>
      </c>
      <c r="N78" t="s">
        <v>898</v>
      </c>
      <c r="P78" t="s">
        <v>22</v>
      </c>
      <c r="Q78" s="1">
        <v>43949.727118055547</v>
      </c>
    </row>
    <row r="79" spans="1:17" x14ac:dyDescent="0.35">
      <c r="A79" s="1">
        <v>43861</v>
      </c>
      <c r="B79" t="s">
        <v>894</v>
      </c>
      <c r="C79" t="s">
        <v>985</v>
      </c>
      <c r="D79" t="s">
        <v>94</v>
      </c>
      <c r="E79" t="s">
        <v>95</v>
      </c>
      <c r="F79" t="s">
        <v>981</v>
      </c>
      <c r="G79" t="s">
        <v>48</v>
      </c>
      <c r="H79" t="s">
        <v>897</v>
      </c>
      <c r="J79" s="2">
        <v>0</v>
      </c>
      <c r="K79" s="3">
        <v>26775</v>
      </c>
      <c r="L79" t="s">
        <v>30</v>
      </c>
      <c r="M79" t="s">
        <v>31</v>
      </c>
      <c r="N79" t="s">
        <v>898</v>
      </c>
      <c r="P79" t="s">
        <v>22</v>
      </c>
      <c r="Q79" s="1">
        <v>43949.727118055547</v>
      </c>
    </row>
    <row r="80" spans="1:17" x14ac:dyDescent="0.35">
      <c r="A80" s="1">
        <v>43861</v>
      </c>
      <c r="B80" t="s">
        <v>894</v>
      </c>
      <c r="C80" t="s">
        <v>986</v>
      </c>
      <c r="D80" t="s">
        <v>327</v>
      </c>
      <c r="E80" t="s">
        <v>62</v>
      </c>
      <c r="F80" t="s">
        <v>981</v>
      </c>
      <c r="G80" t="s">
        <v>48</v>
      </c>
      <c r="H80" t="s">
        <v>897</v>
      </c>
      <c r="J80" s="2">
        <v>0</v>
      </c>
      <c r="K80" s="3">
        <v>47250</v>
      </c>
      <c r="L80" t="s">
        <v>30</v>
      </c>
      <c r="M80" t="s">
        <v>31</v>
      </c>
      <c r="N80" t="s">
        <v>898</v>
      </c>
      <c r="P80" t="s">
        <v>22</v>
      </c>
      <c r="Q80" s="1">
        <v>43949.727118055547</v>
      </c>
    </row>
    <row r="81" spans="1:17" x14ac:dyDescent="0.35">
      <c r="A81" s="1">
        <v>43861</v>
      </c>
      <c r="B81" t="s">
        <v>894</v>
      </c>
      <c r="C81" t="s">
        <v>987</v>
      </c>
      <c r="D81" t="s">
        <v>74</v>
      </c>
      <c r="E81" t="s">
        <v>75</v>
      </c>
      <c r="F81" t="s">
        <v>981</v>
      </c>
      <c r="G81" t="s">
        <v>48</v>
      </c>
      <c r="H81" t="s">
        <v>897</v>
      </c>
      <c r="J81" s="2">
        <v>0</v>
      </c>
      <c r="K81" s="3">
        <v>18900</v>
      </c>
      <c r="L81" t="s">
        <v>30</v>
      </c>
      <c r="M81" t="s">
        <v>31</v>
      </c>
      <c r="N81" t="s">
        <v>898</v>
      </c>
      <c r="P81" t="s">
        <v>22</v>
      </c>
      <c r="Q81" s="1">
        <v>43949.727118055547</v>
      </c>
    </row>
    <row r="82" spans="1:17" x14ac:dyDescent="0.35">
      <c r="A82" s="1">
        <v>43861</v>
      </c>
      <c r="B82" t="s">
        <v>894</v>
      </c>
      <c r="C82" t="s">
        <v>988</v>
      </c>
      <c r="D82" t="s">
        <v>153</v>
      </c>
      <c r="E82" t="s">
        <v>154</v>
      </c>
      <c r="F82" t="s">
        <v>981</v>
      </c>
      <c r="G82" t="s">
        <v>48</v>
      </c>
      <c r="H82" t="s">
        <v>897</v>
      </c>
      <c r="J82" s="2">
        <v>0</v>
      </c>
      <c r="K82" s="3">
        <v>34650</v>
      </c>
      <c r="L82" t="s">
        <v>30</v>
      </c>
      <c r="M82" t="s">
        <v>31</v>
      </c>
      <c r="N82" t="s">
        <v>898</v>
      </c>
      <c r="P82" t="s">
        <v>22</v>
      </c>
      <c r="Q82" s="1">
        <v>43949.727118055547</v>
      </c>
    </row>
    <row r="83" spans="1:17" x14ac:dyDescent="0.35">
      <c r="A83" s="1">
        <v>43861</v>
      </c>
      <c r="B83" t="s">
        <v>894</v>
      </c>
      <c r="C83" t="s">
        <v>989</v>
      </c>
      <c r="D83" t="s">
        <v>161</v>
      </c>
      <c r="E83" t="s">
        <v>162</v>
      </c>
      <c r="F83" t="s">
        <v>981</v>
      </c>
      <c r="G83" t="s">
        <v>48</v>
      </c>
      <c r="H83" t="s">
        <v>897</v>
      </c>
      <c r="J83" s="2">
        <v>0</v>
      </c>
      <c r="K83" s="3">
        <v>36225</v>
      </c>
      <c r="L83" t="s">
        <v>30</v>
      </c>
      <c r="M83" t="s">
        <v>31</v>
      </c>
      <c r="N83" t="s">
        <v>898</v>
      </c>
      <c r="P83" t="s">
        <v>22</v>
      </c>
      <c r="Q83" s="1">
        <v>43949.727118055547</v>
      </c>
    </row>
    <row r="84" spans="1:17" x14ac:dyDescent="0.35">
      <c r="A84" s="1">
        <v>43861</v>
      </c>
      <c r="B84" t="s">
        <v>894</v>
      </c>
      <c r="C84" t="s">
        <v>990</v>
      </c>
      <c r="D84" t="s">
        <v>201</v>
      </c>
      <c r="E84" t="s">
        <v>202</v>
      </c>
      <c r="F84" t="s">
        <v>981</v>
      </c>
      <c r="G84" t="s">
        <v>48</v>
      </c>
      <c r="H84" t="s">
        <v>897</v>
      </c>
      <c r="J84" s="2">
        <v>0</v>
      </c>
      <c r="K84" s="3">
        <v>17325</v>
      </c>
      <c r="L84" t="s">
        <v>30</v>
      </c>
      <c r="M84" t="s">
        <v>31</v>
      </c>
      <c r="N84" t="s">
        <v>898</v>
      </c>
      <c r="P84" t="s">
        <v>22</v>
      </c>
      <c r="Q84" s="1">
        <v>43949.727118055547</v>
      </c>
    </row>
    <row r="85" spans="1:17" x14ac:dyDescent="0.35">
      <c r="A85" s="1">
        <v>43861</v>
      </c>
      <c r="B85" t="s">
        <v>894</v>
      </c>
      <c r="C85" t="s">
        <v>991</v>
      </c>
      <c r="D85" t="s">
        <v>193</v>
      </c>
      <c r="E85" t="s">
        <v>194</v>
      </c>
      <c r="F85" t="s">
        <v>981</v>
      </c>
      <c r="G85" t="s">
        <v>48</v>
      </c>
      <c r="H85" t="s">
        <v>897</v>
      </c>
      <c r="J85" s="2">
        <v>0</v>
      </c>
      <c r="K85" s="3">
        <v>34650</v>
      </c>
      <c r="L85" t="s">
        <v>30</v>
      </c>
      <c r="M85" t="s">
        <v>31</v>
      </c>
      <c r="N85" t="s">
        <v>898</v>
      </c>
      <c r="P85" t="s">
        <v>22</v>
      </c>
      <c r="Q85" s="1">
        <v>43949.727118055547</v>
      </c>
    </row>
    <row r="86" spans="1:17" x14ac:dyDescent="0.35">
      <c r="A86" s="1">
        <v>43861</v>
      </c>
      <c r="B86" t="s">
        <v>894</v>
      </c>
      <c r="C86" t="s">
        <v>992</v>
      </c>
      <c r="D86" t="s">
        <v>82</v>
      </c>
      <c r="E86" t="s">
        <v>83</v>
      </c>
      <c r="F86" t="s">
        <v>981</v>
      </c>
      <c r="G86" t="s">
        <v>48</v>
      </c>
      <c r="H86" t="s">
        <v>897</v>
      </c>
      <c r="J86" s="2">
        <v>0</v>
      </c>
      <c r="K86" s="3">
        <v>23625</v>
      </c>
      <c r="L86" t="s">
        <v>30</v>
      </c>
      <c r="M86" t="s">
        <v>31</v>
      </c>
      <c r="N86" t="s">
        <v>898</v>
      </c>
      <c r="P86" t="s">
        <v>22</v>
      </c>
      <c r="Q86" s="1">
        <v>43949.727118055547</v>
      </c>
    </row>
    <row r="87" spans="1:17" x14ac:dyDescent="0.35">
      <c r="A87" s="1">
        <v>43861</v>
      </c>
      <c r="B87" t="s">
        <v>894</v>
      </c>
      <c r="C87" t="s">
        <v>993</v>
      </c>
      <c r="D87" t="s">
        <v>65</v>
      </c>
      <c r="E87" t="s">
        <v>66</v>
      </c>
      <c r="F87" t="s">
        <v>981</v>
      </c>
      <c r="G87" t="s">
        <v>48</v>
      </c>
      <c r="H87" t="s">
        <v>897</v>
      </c>
      <c r="J87" s="2">
        <v>0</v>
      </c>
      <c r="K87" s="3">
        <v>33075</v>
      </c>
      <c r="L87" t="s">
        <v>30</v>
      </c>
      <c r="M87" t="s">
        <v>31</v>
      </c>
      <c r="N87" t="s">
        <v>898</v>
      </c>
      <c r="P87" t="s">
        <v>22</v>
      </c>
      <c r="Q87" s="1">
        <v>43949.727118055547</v>
      </c>
    </row>
    <row r="88" spans="1:17" x14ac:dyDescent="0.35">
      <c r="A88" s="1">
        <v>43861</v>
      </c>
      <c r="B88" t="s">
        <v>894</v>
      </c>
      <c r="C88" t="s">
        <v>994</v>
      </c>
      <c r="D88" t="s">
        <v>145</v>
      </c>
      <c r="E88" t="s">
        <v>146</v>
      </c>
      <c r="F88" t="s">
        <v>981</v>
      </c>
      <c r="G88" t="s">
        <v>48</v>
      </c>
      <c r="H88" t="s">
        <v>897</v>
      </c>
      <c r="J88" s="2">
        <v>0</v>
      </c>
      <c r="K88" s="3">
        <v>26775</v>
      </c>
      <c r="L88" t="s">
        <v>30</v>
      </c>
      <c r="M88" t="s">
        <v>31</v>
      </c>
      <c r="N88" t="s">
        <v>898</v>
      </c>
      <c r="P88" t="s">
        <v>22</v>
      </c>
      <c r="Q88" s="1">
        <v>43949.727118055547</v>
      </c>
    </row>
    <row r="89" spans="1:17" x14ac:dyDescent="0.35">
      <c r="A89" s="1">
        <v>43861</v>
      </c>
      <c r="B89" t="s">
        <v>894</v>
      </c>
      <c r="C89" t="s">
        <v>995</v>
      </c>
      <c r="D89" t="s">
        <v>110</v>
      </c>
      <c r="E89" t="s">
        <v>111</v>
      </c>
      <c r="F89" t="s">
        <v>981</v>
      </c>
      <c r="G89" t="s">
        <v>48</v>
      </c>
      <c r="H89" t="s">
        <v>897</v>
      </c>
      <c r="J89" s="2">
        <v>0</v>
      </c>
      <c r="K89" s="3">
        <v>31500</v>
      </c>
      <c r="L89" t="s">
        <v>30</v>
      </c>
      <c r="M89" t="s">
        <v>31</v>
      </c>
      <c r="N89" t="s">
        <v>898</v>
      </c>
      <c r="P89" t="s">
        <v>22</v>
      </c>
      <c r="Q89" s="1">
        <v>43949.727118055547</v>
      </c>
    </row>
    <row r="90" spans="1:17" x14ac:dyDescent="0.35">
      <c r="A90" s="1">
        <v>43861</v>
      </c>
      <c r="B90" t="s">
        <v>894</v>
      </c>
      <c r="C90" t="s">
        <v>996</v>
      </c>
      <c r="D90" t="s">
        <v>173</v>
      </c>
      <c r="E90" t="s">
        <v>174</v>
      </c>
      <c r="F90" t="s">
        <v>981</v>
      </c>
      <c r="G90" t="s">
        <v>48</v>
      </c>
      <c r="H90" t="s">
        <v>897</v>
      </c>
      <c r="J90" s="2">
        <v>0</v>
      </c>
      <c r="K90" s="3">
        <v>17325</v>
      </c>
      <c r="L90" t="s">
        <v>30</v>
      </c>
      <c r="M90" t="s">
        <v>31</v>
      </c>
      <c r="N90" t="s">
        <v>898</v>
      </c>
      <c r="P90" t="s">
        <v>22</v>
      </c>
      <c r="Q90" s="1">
        <v>43949.727118055547</v>
      </c>
    </row>
    <row r="91" spans="1:17" x14ac:dyDescent="0.35">
      <c r="A91" s="1">
        <v>43861</v>
      </c>
      <c r="B91" t="s">
        <v>894</v>
      </c>
      <c r="C91" t="s">
        <v>997</v>
      </c>
      <c r="D91" t="s">
        <v>130</v>
      </c>
      <c r="E91" t="s">
        <v>131</v>
      </c>
      <c r="F91" t="s">
        <v>981</v>
      </c>
      <c r="G91" t="s">
        <v>48</v>
      </c>
      <c r="H91" t="s">
        <v>897</v>
      </c>
      <c r="J91" s="2">
        <v>0</v>
      </c>
      <c r="K91" s="3">
        <v>33075</v>
      </c>
      <c r="L91" t="s">
        <v>30</v>
      </c>
      <c r="M91" t="s">
        <v>31</v>
      </c>
      <c r="N91" t="s">
        <v>898</v>
      </c>
      <c r="P91" t="s">
        <v>22</v>
      </c>
      <c r="Q91" s="1">
        <v>43949.727118055547</v>
      </c>
    </row>
    <row r="92" spans="1:17" x14ac:dyDescent="0.35">
      <c r="A92" s="1">
        <v>43861</v>
      </c>
      <c r="B92" t="s">
        <v>894</v>
      </c>
      <c r="C92" t="s">
        <v>998</v>
      </c>
      <c r="D92" t="s">
        <v>122</v>
      </c>
      <c r="E92" t="s">
        <v>123</v>
      </c>
      <c r="F92" t="s">
        <v>981</v>
      </c>
      <c r="G92" t="s">
        <v>48</v>
      </c>
      <c r="H92" t="s">
        <v>897</v>
      </c>
      <c r="J92" s="2">
        <v>0</v>
      </c>
      <c r="K92" s="3">
        <v>20475</v>
      </c>
      <c r="L92" t="s">
        <v>30</v>
      </c>
      <c r="M92" t="s">
        <v>31</v>
      </c>
      <c r="N92" t="s">
        <v>898</v>
      </c>
      <c r="P92" t="s">
        <v>22</v>
      </c>
      <c r="Q92" s="1">
        <v>43949.727118055547</v>
      </c>
    </row>
    <row r="93" spans="1:17" x14ac:dyDescent="0.35">
      <c r="A93" s="1">
        <v>43861</v>
      </c>
      <c r="B93" t="s">
        <v>894</v>
      </c>
      <c r="C93" t="s">
        <v>999</v>
      </c>
      <c r="D93" t="s">
        <v>185</v>
      </c>
      <c r="E93" t="s">
        <v>186</v>
      </c>
      <c r="F93" t="s">
        <v>981</v>
      </c>
      <c r="G93" t="s">
        <v>48</v>
      </c>
      <c r="H93" t="s">
        <v>897</v>
      </c>
      <c r="J93" s="2">
        <v>0</v>
      </c>
      <c r="K93" s="3">
        <v>23625</v>
      </c>
      <c r="L93" t="s">
        <v>30</v>
      </c>
      <c r="M93" t="s">
        <v>31</v>
      </c>
      <c r="N93" t="s">
        <v>898</v>
      </c>
      <c r="P93" t="s">
        <v>22</v>
      </c>
      <c r="Q93" s="1">
        <v>43949.727118055547</v>
      </c>
    </row>
    <row r="94" spans="1:17" x14ac:dyDescent="0.35">
      <c r="A94" s="1">
        <v>43861</v>
      </c>
      <c r="B94" t="s">
        <v>894</v>
      </c>
      <c r="C94" t="s">
        <v>1000</v>
      </c>
      <c r="D94" t="s">
        <v>50</v>
      </c>
      <c r="E94" t="s">
        <v>51</v>
      </c>
      <c r="F94" t="s">
        <v>981</v>
      </c>
      <c r="G94" t="s">
        <v>48</v>
      </c>
      <c r="H94" t="s">
        <v>897</v>
      </c>
      <c r="J94" s="2">
        <v>0</v>
      </c>
      <c r="K94" s="3">
        <v>25200</v>
      </c>
      <c r="L94" t="s">
        <v>30</v>
      </c>
      <c r="M94" t="s">
        <v>31</v>
      </c>
      <c r="N94" t="s">
        <v>898</v>
      </c>
      <c r="P94" t="s">
        <v>22</v>
      </c>
      <c r="Q94" s="1">
        <v>43949.727118055547</v>
      </c>
    </row>
    <row r="95" spans="1:17" x14ac:dyDescent="0.35">
      <c r="A95" s="1">
        <v>43861</v>
      </c>
      <c r="B95" t="s">
        <v>894</v>
      </c>
      <c r="C95" t="s">
        <v>1001</v>
      </c>
      <c r="D95" t="s">
        <v>45</v>
      </c>
      <c r="E95" t="s">
        <v>46</v>
      </c>
      <c r="F95" t="s">
        <v>981</v>
      </c>
      <c r="G95" t="s">
        <v>48</v>
      </c>
      <c r="H95" t="s">
        <v>897</v>
      </c>
      <c r="J95" s="2">
        <v>0</v>
      </c>
      <c r="K95" s="3">
        <v>29925</v>
      </c>
      <c r="L95" t="s">
        <v>30</v>
      </c>
      <c r="M95" t="s">
        <v>31</v>
      </c>
      <c r="N95" t="s">
        <v>898</v>
      </c>
      <c r="P95" t="s">
        <v>22</v>
      </c>
      <c r="Q95" s="1">
        <v>43949.727118055547</v>
      </c>
    </row>
    <row r="96" spans="1:17" x14ac:dyDescent="0.35">
      <c r="A96" s="1">
        <v>43861</v>
      </c>
      <c r="B96" t="s">
        <v>894</v>
      </c>
      <c r="C96" t="s">
        <v>1002</v>
      </c>
      <c r="D96" t="s">
        <v>206</v>
      </c>
      <c r="E96" t="s">
        <v>207</v>
      </c>
      <c r="F96" t="s">
        <v>981</v>
      </c>
      <c r="G96" t="s">
        <v>48</v>
      </c>
      <c r="H96" t="s">
        <v>897</v>
      </c>
      <c r="J96" s="2">
        <v>0</v>
      </c>
      <c r="K96" s="3">
        <v>25200</v>
      </c>
      <c r="L96" t="s">
        <v>30</v>
      </c>
      <c r="M96" t="s">
        <v>31</v>
      </c>
      <c r="N96" t="s">
        <v>898</v>
      </c>
      <c r="P96" t="s">
        <v>22</v>
      </c>
      <c r="Q96" s="1">
        <v>43949.727118055547</v>
      </c>
    </row>
    <row r="97" spans="1:17" x14ac:dyDescent="0.35">
      <c r="A97" s="1">
        <v>43861</v>
      </c>
      <c r="B97" t="s">
        <v>894</v>
      </c>
      <c r="C97" t="s">
        <v>1003</v>
      </c>
      <c r="D97" t="s">
        <v>210</v>
      </c>
      <c r="E97" t="s">
        <v>211</v>
      </c>
      <c r="F97" t="s">
        <v>981</v>
      </c>
      <c r="G97" t="s">
        <v>48</v>
      </c>
      <c r="H97" t="s">
        <v>897</v>
      </c>
      <c r="J97" s="2">
        <v>0</v>
      </c>
      <c r="K97" s="3">
        <v>22050</v>
      </c>
      <c r="L97" t="s">
        <v>30</v>
      </c>
      <c r="M97" t="s">
        <v>31</v>
      </c>
      <c r="N97" t="s">
        <v>898</v>
      </c>
      <c r="P97" t="s">
        <v>22</v>
      </c>
      <c r="Q97" s="1">
        <v>43949.727118055547</v>
      </c>
    </row>
    <row r="98" spans="1:17" x14ac:dyDescent="0.35">
      <c r="A98" s="1">
        <v>43861</v>
      </c>
      <c r="B98" t="s">
        <v>894</v>
      </c>
      <c r="C98" t="s">
        <v>1004</v>
      </c>
      <c r="D98" t="s">
        <v>106</v>
      </c>
      <c r="E98" t="s">
        <v>107</v>
      </c>
      <c r="F98" t="s">
        <v>981</v>
      </c>
      <c r="G98" t="s">
        <v>48</v>
      </c>
      <c r="H98" t="s">
        <v>897</v>
      </c>
      <c r="J98" s="2">
        <v>0</v>
      </c>
      <c r="K98" s="3">
        <v>40950</v>
      </c>
      <c r="L98" t="s">
        <v>30</v>
      </c>
      <c r="M98" t="s">
        <v>31</v>
      </c>
      <c r="N98" t="s">
        <v>898</v>
      </c>
      <c r="P98" t="s">
        <v>22</v>
      </c>
      <c r="Q98" s="1">
        <v>43949.727118055547</v>
      </c>
    </row>
    <row r="99" spans="1:17" x14ac:dyDescent="0.35">
      <c r="A99" s="1">
        <v>43861</v>
      </c>
      <c r="B99" t="s">
        <v>894</v>
      </c>
      <c r="C99" t="s">
        <v>1005</v>
      </c>
      <c r="D99" t="s">
        <v>149</v>
      </c>
      <c r="E99" t="s">
        <v>150</v>
      </c>
      <c r="F99" t="s">
        <v>981</v>
      </c>
      <c r="G99" t="s">
        <v>48</v>
      </c>
      <c r="H99" t="s">
        <v>897</v>
      </c>
      <c r="J99" s="2">
        <v>0</v>
      </c>
      <c r="K99" s="3">
        <v>26775</v>
      </c>
      <c r="L99" t="s">
        <v>30</v>
      </c>
      <c r="M99" t="s">
        <v>31</v>
      </c>
      <c r="N99" t="s">
        <v>898</v>
      </c>
      <c r="P99" t="s">
        <v>22</v>
      </c>
      <c r="Q99" s="1">
        <v>43949.727118055547</v>
      </c>
    </row>
    <row r="100" spans="1:17" x14ac:dyDescent="0.35">
      <c r="A100" s="1">
        <v>43861</v>
      </c>
      <c r="B100" t="s">
        <v>894</v>
      </c>
      <c r="C100" t="s">
        <v>1006</v>
      </c>
      <c r="D100" t="s">
        <v>69</v>
      </c>
      <c r="E100" t="s">
        <v>70</v>
      </c>
      <c r="F100" t="s">
        <v>981</v>
      </c>
      <c r="G100" t="s">
        <v>48</v>
      </c>
      <c r="H100" t="s">
        <v>897</v>
      </c>
      <c r="J100" s="2">
        <v>0</v>
      </c>
      <c r="K100" s="3">
        <v>28350</v>
      </c>
      <c r="L100" t="s">
        <v>30</v>
      </c>
      <c r="M100" t="s">
        <v>31</v>
      </c>
      <c r="N100" t="s">
        <v>898</v>
      </c>
      <c r="P100" t="s">
        <v>22</v>
      </c>
      <c r="Q100" s="1">
        <v>43949.727118055547</v>
      </c>
    </row>
    <row r="101" spans="1:17" x14ac:dyDescent="0.35">
      <c r="A101" s="1">
        <v>43861</v>
      </c>
      <c r="B101" t="s">
        <v>894</v>
      </c>
      <c r="C101" t="s">
        <v>1007</v>
      </c>
      <c r="D101" t="s">
        <v>453</v>
      </c>
      <c r="E101" t="s">
        <v>454</v>
      </c>
      <c r="F101" t="s">
        <v>981</v>
      </c>
      <c r="G101" t="s">
        <v>48</v>
      </c>
      <c r="H101" t="s">
        <v>897</v>
      </c>
      <c r="J101" s="2">
        <v>0</v>
      </c>
      <c r="K101" s="3">
        <v>22050</v>
      </c>
      <c r="L101" t="s">
        <v>30</v>
      </c>
      <c r="M101" t="s">
        <v>31</v>
      </c>
      <c r="N101" t="s">
        <v>898</v>
      </c>
      <c r="P101" t="s">
        <v>22</v>
      </c>
      <c r="Q101" s="1">
        <v>43949.727118055547</v>
      </c>
    </row>
    <row r="102" spans="1:17" x14ac:dyDescent="0.35">
      <c r="A102" s="1">
        <v>43861</v>
      </c>
      <c r="B102" t="s">
        <v>894</v>
      </c>
      <c r="C102" t="s">
        <v>1008</v>
      </c>
      <c r="D102" t="s">
        <v>410</v>
      </c>
      <c r="E102" t="s">
        <v>411</v>
      </c>
      <c r="F102" t="s">
        <v>981</v>
      </c>
      <c r="G102" t="s">
        <v>48</v>
      </c>
      <c r="H102" t="s">
        <v>897</v>
      </c>
      <c r="J102" s="2">
        <v>0</v>
      </c>
      <c r="K102" s="3">
        <v>14175</v>
      </c>
      <c r="L102" t="s">
        <v>30</v>
      </c>
      <c r="M102" t="s">
        <v>31</v>
      </c>
      <c r="N102" t="s">
        <v>898</v>
      </c>
      <c r="P102" t="s">
        <v>22</v>
      </c>
      <c r="Q102" s="1">
        <v>43949.727118055547</v>
      </c>
    </row>
    <row r="103" spans="1:17" x14ac:dyDescent="0.35">
      <c r="A103" s="1">
        <v>43861</v>
      </c>
      <c r="B103" t="s">
        <v>894</v>
      </c>
      <c r="C103" t="s">
        <v>1009</v>
      </c>
      <c r="D103" t="s">
        <v>78</v>
      </c>
      <c r="E103" t="s">
        <v>79</v>
      </c>
      <c r="F103" t="s">
        <v>981</v>
      </c>
      <c r="G103" t="s">
        <v>48</v>
      </c>
      <c r="H103" t="s">
        <v>897</v>
      </c>
      <c r="J103" s="2">
        <v>0</v>
      </c>
      <c r="K103" s="3">
        <v>22050</v>
      </c>
      <c r="L103" t="s">
        <v>30</v>
      </c>
      <c r="M103" t="s">
        <v>31</v>
      </c>
      <c r="N103" t="s">
        <v>898</v>
      </c>
      <c r="P103" t="s">
        <v>22</v>
      </c>
      <c r="Q103" s="1">
        <v>43949.727118055547</v>
      </c>
    </row>
    <row r="104" spans="1:17" x14ac:dyDescent="0.35">
      <c r="A104" s="1">
        <v>43861</v>
      </c>
      <c r="B104" t="s">
        <v>894</v>
      </c>
      <c r="C104" t="s">
        <v>1010</v>
      </c>
      <c r="D104" t="s">
        <v>218</v>
      </c>
      <c r="E104" t="s">
        <v>219</v>
      </c>
      <c r="F104" t="s">
        <v>981</v>
      </c>
      <c r="G104" t="s">
        <v>48</v>
      </c>
      <c r="H104" t="s">
        <v>897</v>
      </c>
      <c r="J104" s="2">
        <v>0</v>
      </c>
      <c r="K104" s="3">
        <v>55125</v>
      </c>
      <c r="L104" t="s">
        <v>30</v>
      </c>
      <c r="M104" t="s">
        <v>31</v>
      </c>
      <c r="N104" t="s">
        <v>898</v>
      </c>
      <c r="P104" t="s">
        <v>22</v>
      </c>
      <c r="Q104" s="1">
        <v>43949.727118055547</v>
      </c>
    </row>
    <row r="105" spans="1:17" x14ac:dyDescent="0.35">
      <c r="A105" s="1">
        <v>43861</v>
      </c>
      <c r="B105" t="s">
        <v>894</v>
      </c>
      <c r="C105" t="s">
        <v>1011</v>
      </c>
      <c r="D105" t="s">
        <v>276</v>
      </c>
      <c r="E105" t="s">
        <v>277</v>
      </c>
      <c r="F105" t="s">
        <v>981</v>
      </c>
      <c r="G105" t="s">
        <v>48</v>
      </c>
      <c r="H105" t="s">
        <v>897</v>
      </c>
      <c r="J105" s="2">
        <v>0</v>
      </c>
      <c r="K105" s="3">
        <v>80325</v>
      </c>
      <c r="L105" t="s">
        <v>30</v>
      </c>
      <c r="M105" t="s">
        <v>31</v>
      </c>
      <c r="N105" t="s">
        <v>898</v>
      </c>
      <c r="P105" t="s">
        <v>22</v>
      </c>
      <c r="Q105" s="1">
        <v>43949.727118055547</v>
      </c>
    </row>
    <row r="106" spans="1:17" x14ac:dyDescent="0.35">
      <c r="A106" s="1">
        <v>43861</v>
      </c>
      <c r="B106" t="s">
        <v>894</v>
      </c>
      <c r="C106" t="s">
        <v>1012</v>
      </c>
      <c r="D106" t="s">
        <v>118</v>
      </c>
      <c r="E106" t="s">
        <v>119</v>
      </c>
      <c r="F106" t="s">
        <v>981</v>
      </c>
      <c r="G106" t="s">
        <v>48</v>
      </c>
      <c r="H106" t="s">
        <v>897</v>
      </c>
      <c r="J106" s="2">
        <v>0</v>
      </c>
      <c r="K106" s="3">
        <v>23625</v>
      </c>
      <c r="L106" t="s">
        <v>30</v>
      </c>
      <c r="M106" t="s">
        <v>31</v>
      </c>
      <c r="N106" t="s">
        <v>898</v>
      </c>
      <c r="P106" t="s">
        <v>22</v>
      </c>
      <c r="Q106" s="1">
        <v>43949.727118055547</v>
      </c>
    </row>
    <row r="107" spans="1:17" x14ac:dyDescent="0.35">
      <c r="A107" s="1">
        <v>43861</v>
      </c>
      <c r="B107" t="s">
        <v>894</v>
      </c>
      <c r="C107" t="s">
        <v>1013</v>
      </c>
      <c r="D107" t="s">
        <v>165</v>
      </c>
      <c r="E107" t="s">
        <v>166</v>
      </c>
      <c r="F107" t="s">
        <v>981</v>
      </c>
      <c r="G107" t="s">
        <v>48</v>
      </c>
      <c r="H107" t="s">
        <v>897</v>
      </c>
      <c r="J107" s="2">
        <v>0</v>
      </c>
      <c r="K107" s="3">
        <v>37800</v>
      </c>
      <c r="L107" t="s">
        <v>30</v>
      </c>
      <c r="M107" t="s">
        <v>31</v>
      </c>
      <c r="N107" t="s">
        <v>898</v>
      </c>
      <c r="P107" t="s">
        <v>22</v>
      </c>
      <c r="Q107" s="1">
        <v>43949.727118055547</v>
      </c>
    </row>
    <row r="108" spans="1:17" x14ac:dyDescent="0.35">
      <c r="A108" s="1">
        <v>43861</v>
      </c>
      <c r="B108" t="s">
        <v>894</v>
      </c>
      <c r="C108" t="s">
        <v>1014</v>
      </c>
      <c r="D108" t="s">
        <v>114</v>
      </c>
      <c r="E108" t="s">
        <v>115</v>
      </c>
      <c r="F108" t="s">
        <v>981</v>
      </c>
      <c r="G108" t="s">
        <v>48</v>
      </c>
      <c r="H108" t="s">
        <v>897</v>
      </c>
      <c r="J108" s="2">
        <v>0</v>
      </c>
      <c r="K108" s="3">
        <v>53550</v>
      </c>
      <c r="L108" t="s">
        <v>30</v>
      </c>
      <c r="M108" t="s">
        <v>31</v>
      </c>
      <c r="N108" t="s">
        <v>898</v>
      </c>
      <c r="P108" t="s">
        <v>22</v>
      </c>
      <c r="Q108" s="1">
        <v>43949.727118055547</v>
      </c>
    </row>
    <row r="109" spans="1:17" x14ac:dyDescent="0.35">
      <c r="A109" s="1">
        <v>43861</v>
      </c>
      <c r="B109" t="s">
        <v>894</v>
      </c>
      <c r="C109" t="s">
        <v>1015</v>
      </c>
      <c r="D109" t="s">
        <v>189</v>
      </c>
      <c r="E109" t="s">
        <v>190</v>
      </c>
      <c r="F109" t="s">
        <v>981</v>
      </c>
      <c r="G109" t="s">
        <v>48</v>
      </c>
      <c r="H109" t="s">
        <v>897</v>
      </c>
      <c r="J109" s="2">
        <v>0</v>
      </c>
      <c r="K109" s="3">
        <v>39375</v>
      </c>
      <c r="L109" t="s">
        <v>30</v>
      </c>
      <c r="M109" t="s">
        <v>31</v>
      </c>
      <c r="N109" t="s">
        <v>898</v>
      </c>
      <c r="P109" t="s">
        <v>22</v>
      </c>
      <c r="Q109" s="1">
        <v>43949.727118055547</v>
      </c>
    </row>
    <row r="110" spans="1:17" x14ac:dyDescent="0.35">
      <c r="A110" s="1">
        <v>43861</v>
      </c>
      <c r="B110" t="s">
        <v>894</v>
      </c>
      <c r="C110" t="s">
        <v>1016</v>
      </c>
      <c r="D110" t="s">
        <v>137</v>
      </c>
      <c r="E110" t="s">
        <v>138</v>
      </c>
      <c r="F110" t="s">
        <v>981</v>
      </c>
      <c r="G110" t="s">
        <v>48</v>
      </c>
      <c r="H110" t="s">
        <v>897</v>
      </c>
      <c r="J110" s="2">
        <v>0</v>
      </c>
      <c r="K110" s="3">
        <v>17325</v>
      </c>
      <c r="L110" t="s">
        <v>30</v>
      </c>
      <c r="M110" t="s">
        <v>31</v>
      </c>
      <c r="N110" t="s">
        <v>898</v>
      </c>
      <c r="P110" t="s">
        <v>22</v>
      </c>
      <c r="Q110" s="1">
        <v>43949.727118055547</v>
      </c>
    </row>
    <row r="111" spans="1:17" x14ac:dyDescent="0.35">
      <c r="A111" s="1">
        <v>43861</v>
      </c>
      <c r="B111" t="s">
        <v>894</v>
      </c>
      <c r="C111" t="s">
        <v>1017</v>
      </c>
      <c r="D111" t="s">
        <v>141</v>
      </c>
      <c r="E111" t="s">
        <v>142</v>
      </c>
      <c r="F111" t="s">
        <v>981</v>
      </c>
      <c r="G111" t="s">
        <v>48</v>
      </c>
      <c r="H111" t="s">
        <v>897</v>
      </c>
      <c r="J111" s="2">
        <v>0</v>
      </c>
      <c r="K111" s="3">
        <v>34650</v>
      </c>
      <c r="L111" t="s">
        <v>30</v>
      </c>
      <c r="M111" t="s">
        <v>31</v>
      </c>
      <c r="N111" t="s">
        <v>898</v>
      </c>
      <c r="P111" t="s">
        <v>22</v>
      </c>
      <c r="Q111" s="1">
        <v>43949.727118055547</v>
      </c>
    </row>
    <row r="112" spans="1:17" x14ac:dyDescent="0.35">
      <c r="A112" s="1">
        <v>43861</v>
      </c>
      <c r="B112" t="s">
        <v>894</v>
      </c>
      <c r="C112" t="s">
        <v>1018</v>
      </c>
      <c r="D112" t="s">
        <v>98</v>
      </c>
      <c r="E112" t="s">
        <v>99</v>
      </c>
      <c r="F112" t="s">
        <v>981</v>
      </c>
      <c r="G112" t="s">
        <v>48</v>
      </c>
      <c r="H112" t="s">
        <v>897</v>
      </c>
      <c r="J112" s="2">
        <v>0</v>
      </c>
      <c r="K112" s="3">
        <v>36225</v>
      </c>
      <c r="L112" t="s">
        <v>30</v>
      </c>
      <c r="M112" t="s">
        <v>31</v>
      </c>
      <c r="N112" t="s">
        <v>898</v>
      </c>
      <c r="P112" t="s">
        <v>22</v>
      </c>
      <c r="Q112" s="1">
        <v>43949.727118055547</v>
      </c>
    </row>
    <row r="113" spans="1:17" x14ac:dyDescent="0.35">
      <c r="A113" s="1">
        <v>43861</v>
      </c>
      <c r="B113" t="s">
        <v>894</v>
      </c>
      <c r="C113" t="s">
        <v>1019</v>
      </c>
      <c r="D113" t="s">
        <v>181</v>
      </c>
      <c r="E113" t="s">
        <v>182</v>
      </c>
      <c r="F113" t="s">
        <v>981</v>
      </c>
      <c r="G113" t="s">
        <v>48</v>
      </c>
      <c r="H113" t="s">
        <v>897</v>
      </c>
      <c r="J113" s="2">
        <v>0</v>
      </c>
      <c r="K113" s="3">
        <v>18900</v>
      </c>
      <c r="L113" t="s">
        <v>30</v>
      </c>
      <c r="M113" t="s">
        <v>31</v>
      </c>
      <c r="N113" t="s">
        <v>898</v>
      </c>
      <c r="P113" t="s">
        <v>22</v>
      </c>
      <c r="Q113" s="1">
        <v>43949.727118055547</v>
      </c>
    </row>
    <row r="114" spans="1:17" x14ac:dyDescent="0.35">
      <c r="A114" s="1">
        <v>43861</v>
      </c>
      <c r="B114" t="s">
        <v>894</v>
      </c>
      <c r="C114" t="s">
        <v>1020</v>
      </c>
      <c r="D114" t="s">
        <v>86</v>
      </c>
      <c r="E114" t="s">
        <v>87</v>
      </c>
      <c r="F114" t="s">
        <v>981</v>
      </c>
      <c r="G114" t="s">
        <v>48</v>
      </c>
      <c r="H114" t="s">
        <v>897</v>
      </c>
      <c r="J114" s="2">
        <v>0</v>
      </c>
      <c r="K114" s="3">
        <v>14175</v>
      </c>
      <c r="L114" t="s">
        <v>30</v>
      </c>
      <c r="M114" t="s">
        <v>31</v>
      </c>
      <c r="N114" t="s">
        <v>898</v>
      </c>
      <c r="P114" t="s">
        <v>22</v>
      </c>
      <c r="Q114" s="1">
        <v>43949.727118055547</v>
      </c>
    </row>
    <row r="115" spans="1:17" x14ac:dyDescent="0.35">
      <c r="A115" s="1">
        <v>43861</v>
      </c>
      <c r="B115" t="s">
        <v>894</v>
      </c>
      <c r="C115" t="s">
        <v>1021</v>
      </c>
      <c r="D115" t="s">
        <v>224</v>
      </c>
      <c r="E115" t="s">
        <v>225</v>
      </c>
      <c r="F115" t="s">
        <v>981</v>
      </c>
      <c r="G115" t="s">
        <v>48</v>
      </c>
      <c r="H115" t="s">
        <v>897</v>
      </c>
      <c r="J115" s="2">
        <v>0</v>
      </c>
      <c r="K115" s="3">
        <v>18900</v>
      </c>
      <c r="L115" t="s">
        <v>30</v>
      </c>
      <c r="M115" t="s">
        <v>31</v>
      </c>
      <c r="N115" t="s">
        <v>898</v>
      </c>
      <c r="P115" t="s">
        <v>22</v>
      </c>
      <c r="Q115" s="1">
        <v>43949.727118055547</v>
      </c>
    </row>
    <row r="116" spans="1:17" x14ac:dyDescent="0.35">
      <c r="A116" s="1">
        <v>43861</v>
      </c>
      <c r="B116" t="s">
        <v>894</v>
      </c>
      <c r="C116" t="s">
        <v>1022</v>
      </c>
      <c r="D116" t="s">
        <v>177</v>
      </c>
      <c r="E116" t="s">
        <v>178</v>
      </c>
      <c r="F116" t="s">
        <v>981</v>
      </c>
      <c r="G116" t="s">
        <v>48</v>
      </c>
      <c r="H116" t="s">
        <v>897</v>
      </c>
      <c r="J116" s="2">
        <v>0</v>
      </c>
      <c r="K116" s="3">
        <v>23625</v>
      </c>
      <c r="L116" t="s">
        <v>30</v>
      </c>
      <c r="M116" t="s">
        <v>31</v>
      </c>
      <c r="N116" t="s">
        <v>898</v>
      </c>
      <c r="P116" t="s">
        <v>22</v>
      </c>
      <c r="Q116" s="1">
        <v>43949.727118055547</v>
      </c>
    </row>
    <row r="117" spans="1:17" x14ac:dyDescent="0.35">
      <c r="A117" s="1">
        <v>43861</v>
      </c>
      <c r="B117" t="s">
        <v>894</v>
      </c>
      <c r="C117" t="s">
        <v>1023</v>
      </c>
      <c r="D117" t="s">
        <v>102</v>
      </c>
      <c r="E117" t="s">
        <v>103</v>
      </c>
      <c r="F117" t="s">
        <v>981</v>
      </c>
      <c r="G117" t="s">
        <v>48</v>
      </c>
      <c r="H117" t="s">
        <v>897</v>
      </c>
      <c r="J117" s="2">
        <v>0</v>
      </c>
      <c r="K117" s="3">
        <v>14175</v>
      </c>
      <c r="L117" t="s">
        <v>30</v>
      </c>
      <c r="M117" t="s">
        <v>31</v>
      </c>
      <c r="N117" t="s">
        <v>898</v>
      </c>
      <c r="P117" t="s">
        <v>22</v>
      </c>
      <c r="Q117" s="1">
        <v>43949.727118055547</v>
      </c>
    </row>
    <row r="118" spans="1:17" x14ac:dyDescent="0.35">
      <c r="A118" s="1">
        <v>43861</v>
      </c>
      <c r="B118" t="s">
        <v>894</v>
      </c>
      <c r="C118" t="s">
        <v>1024</v>
      </c>
      <c r="D118" t="s">
        <v>197</v>
      </c>
      <c r="E118" t="s">
        <v>198</v>
      </c>
      <c r="F118" t="s">
        <v>981</v>
      </c>
      <c r="G118" t="s">
        <v>48</v>
      </c>
      <c r="H118" t="s">
        <v>897</v>
      </c>
      <c r="J118" s="2">
        <v>0</v>
      </c>
      <c r="K118" s="3">
        <v>31500</v>
      </c>
      <c r="L118" t="s">
        <v>30</v>
      </c>
      <c r="M118" t="s">
        <v>31</v>
      </c>
      <c r="N118" t="s">
        <v>898</v>
      </c>
      <c r="P118" t="s">
        <v>22</v>
      </c>
      <c r="Q118" s="1">
        <v>43949.727118055547</v>
      </c>
    </row>
    <row r="119" spans="1:17" x14ac:dyDescent="0.35">
      <c r="A119" s="1">
        <v>43861</v>
      </c>
      <c r="B119" t="s">
        <v>894</v>
      </c>
      <c r="C119" t="s">
        <v>1025</v>
      </c>
      <c r="D119" t="s">
        <v>126</v>
      </c>
      <c r="E119" t="s">
        <v>127</v>
      </c>
      <c r="F119" t="s">
        <v>981</v>
      </c>
      <c r="G119" t="s">
        <v>48</v>
      </c>
      <c r="H119" t="s">
        <v>897</v>
      </c>
      <c r="J119" s="2">
        <v>0</v>
      </c>
      <c r="K119" s="3">
        <v>15750</v>
      </c>
      <c r="L119" t="s">
        <v>30</v>
      </c>
      <c r="M119" t="s">
        <v>31</v>
      </c>
      <c r="N119" t="s">
        <v>898</v>
      </c>
      <c r="P119" t="s">
        <v>22</v>
      </c>
      <c r="Q119" s="1">
        <v>43949.727118055547</v>
      </c>
    </row>
    <row r="120" spans="1:17" x14ac:dyDescent="0.35">
      <c r="A120" s="1">
        <v>43861</v>
      </c>
      <c r="B120" t="s">
        <v>894</v>
      </c>
      <c r="C120" t="s">
        <v>1026</v>
      </c>
      <c r="D120" t="s">
        <v>476</v>
      </c>
      <c r="E120" t="s">
        <v>477</v>
      </c>
      <c r="F120" t="s">
        <v>1027</v>
      </c>
      <c r="G120" t="s">
        <v>48</v>
      </c>
      <c r="H120" t="s">
        <v>897</v>
      </c>
      <c r="I120" t="s">
        <v>471</v>
      </c>
      <c r="J120" s="2">
        <v>1798</v>
      </c>
      <c r="K120" s="3">
        <v>45687.18</v>
      </c>
      <c r="L120" t="s">
        <v>30</v>
      </c>
      <c r="M120" t="s">
        <v>31</v>
      </c>
      <c r="N120" t="s">
        <v>898</v>
      </c>
      <c r="P120" t="s">
        <v>22</v>
      </c>
      <c r="Q120" s="1">
        <v>43949.727118055547</v>
      </c>
    </row>
    <row r="121" spans="1:17" x14ac:dyDescent="0.35">
      <c r="A121" s="1">
        <v>43861</v>
      </c>
      <c r="B121" t="s">
        <v>894</v>
      </c>
      <c r="C121" t="s">
        <v>1026</v>
      </c>
      <c r="D121" t="s">
        <v>476</v>
      </c>
      <c r="E121" t="s">
        <v>477</v>
      </c>
      <c r="F121" t="s">
        <v>1028</v>
      </c>
      <c r="G121" t="s">
        <v>48</v>
      </c>
      <c r="H121" t="s">
        <v>897</v>
      </c>
      <c r="I121" t="s">
        <v>471</v>
      </c>
      <c r="J121" s="2">
        <v>28</v>
      </c>
      <c r="K121" s="3">
        <v>711.48</v>
      </c>
      <c r="L121" t="s">
        <v>30</v>
      </c>
      <c r="M121" t="s">
        <v>31</v>
      </c>
      <c r="N121" t="s">
        <v>898</v>
      </c>
      <c r="P121" t="s">
        <v>22</v>
      </c>
      <c r="Q121" s="1">
        <v>43949.727118055547</v>
      </c>
    </row>
    <row r="122" spans="1:17" x14ac:dyDescent="0.35">
      <c r="A122" s="1">
        <v>43861</v>
      </c>
      <c r="B122" t="s">
        <v>894</v>
      </c>
      <c r="C122" t="s">
        <v>1030</v>
      </c>
      <c r="D122" t="s">
        <v>547</v>
      </c>
      <c r="E122" t="s">
        <v>548</v>
      </c>
      <c r="F122" t="s">
        <v>1027</v>
      </c>
      <c r="G122" t="s">
        <v>48</v>
      </c>
      <c r="H122" t="s">
        <v>897</v>
      </c>
      <c r="I122" t="s">
        <v>471</v>
      </c>
      <c r="J122" s="2">
        <v>1178</v>
      </c>
      <c r="K122" s="3">
        <v>29932.98</v>
      </c>
      <c r="L122" t="s">
        <v>30</v>
      </c>
      <c r="M122" t="s">
        <v>31</v>
      </c>
      <c r="N122" t="s">
        <v>898</v>
      </c>
      <c r="P122" t="s">
        <v>22</v>
      </c>
      <c r="Q122" s="1">
        <v>43949.727118055547</v>
      </c>
    </row>
    <row r="123" spans="1:17" x14ac:dyDescent="0.35">
      <c r="A123" s="1">
        <v>43861</v>
      </c>
      <c r="B123" t="s">
        <v>894</v>
      </c>
      <c r="C123" t="s">
        <v>1030</v>
      </c>
      <c r="D123" t="s">
        <v>547</v>
      </c>
      <c r="E123" t="s">
        <v>548</v>
      </c>
      <c r="F123" t="s">
        <v>1031</v>
      </c>
      <c r="G123" t="s">
        <v>48</v>
      </c>
      <c r="H123" t="s">
        <v>897</v>
      </c>
      <c r="I123" t="s">
        <v>471</v>
      </c>
      <c r="J123" s="2">
        <v>20</v>
      </c>
      <c r="K123" s="3">
        <v>508.2</v>
      </c>
      <c r="L123" t="s">
        <v>30</v>
      </c>
      <c r="M123" t="s">
        <v>31</v>
      </c>
      <c r="N123" t="s">
        <v>898</v>
      </c>
      <c r="P123" t="s">
        <v>22</v>
      </c>
      <c r="Q123" s="1">
        <v>43949.727118055547</v>
      </c>
    </row>
    <row r="124" spans="1:17" x14ac:dyDescent="0.35">
      <c r="A124" s="1">
        <v>43861</v>
      </c>
      <c r="B124" t="s">
        <v>894</v>
      </c>
      <c r="C124" t="s">
        <v>1032</v>
      </c>
      <c r="D124" t="s">
        <v>509</v>
      </c>
      <c r="E124" t="s">
        <v>510</v>
      </c>
      <c r="F124" t="s">
        <v>1027</v>
      </c>
      <c r="G124" t="s">
        <v>48</v>
      </c>
      <c r="H124" t="s">
        <v>897</v>
      </c>
      <c r="I124" t="s">
        <v>471</v>
      </c>
      <c r="J124" s="2">
        <v>2108</v>
      </c>
      <c r="K124" s="3">
        <v>53564.28</v>
      </c>
      <c r="L124" t="s">
        <v>30</v>
      </c>
      <c r="M124" t="s">
        <v>31</v>
      </c>
      <c r="N124" t="s">
        <v>898</v>
      </c>
      <c r="P124" t="s">
        <v>22</v>
      </c>
      <c r="Q124" s="1">
        <v>43949.727118055547</v>
      </c>
    </row>
    <row r="125" spans="1:17" x14ac:dyDescent="0.35">
      <c r="A125" s="1">
        <v>43861</v>
      </c>
      <c r="B125" t="s">
        <v>894</v>
      </c>
      <c r="C125" t="s">
        <v>1032</v>
      </c>
      <c r="D125" t="s">
        <v>509</v>
      </c>
      <c r="E125" t="s">
        <v>510</v>
      </c>
      <c r="F125" t="s">
        <v>1033</v>
      </c>
      <c r="G125" t="s">
        <v>48</v>
      </c>
      <c r="H125" t="s">
        <v>897</v>
      </c>
      <c r="I125" t="s">
        <v>471</v>
      </c>
      <c r="J125" s="2">
        <v>31</v>
      </c>
      <c r="K125" s="3">
        <v>787.71</v>
      </c>
      <c r="L125" t="s">
        <v>30</v>
      </c>
      <c r="M125" t="s">
        <v>31</v>
      </c>
      <c r="N125" t="s">
        <v>898</v>
      </c>
      <c r="P125" t="s">
        <v>22</v>
      </c>
      <c r="Q125" s="1">
        <v>43949.727118055547</v>
      </c>
    </row>
    <row r="126" spans="1:17" x14ac:dyDescent="0.35">
      <c r="A126" s="1">
        <v>43861</v>
      </c>
      <c r="B126" t="s">
        <v>894</v>
      </c>
      <c r="C126" t="s">
        <v>1034</v>
      </c>
      <c r="D126" t="s">
        <v>495</v>
      </c>
      <c r="E126" t="s">
        <v>496</v>
      </c>
      <c r="F126" t="s">
        <v>1027</v>
      </c>
      <c r="G126" t="s">
        <v>48</v>
      </c>
      <c r="H126" t="s">
        <v>897</v>
      </c>
      <c r="I126" t="s">
        <v>471</v>
      </c>
      <c r="J126" s="2">
        <v>1178</v>
      </c>
      <c r="K126" s="3">
        <v>29932.98</v>
      </c>
      <c r="L126" t="s">
        <v>30</v>
      </c>
      <c r="M126" t="s">
        <v>31</v>
      </c>
      <c r="N126" t="s">
        <v>898</v>
      </c>
      <c r="P126" t="s">
        <v>22</v>
      </c>
      <c r="Q126" s="1">
        <v>43949.727118055547</v>
      </c>
    </row>
    <row r="127" spans="1:17" x14ac:dyDescent="0.35">
      <c r="A127" s="1">
        <v>43861</v>
      </c>
      <c r="B127" t="s">
        <v>894</v>
      </c>
      <c r="C127" t="s">
        <v>1034</v>
      </c>
      <c r="D127" t="s">
        <v>495</v>
      </c>
      <c r="E127" t="s">
        <v>496</v>
      </c>
      <c r="F127" t="s">
        <v>1035</v>
      </c>
      <c r="G127" t="s">
        <v>48</v>
      </c>
      <c r="H127" t="s">
        <v>897</v>
      </c>
      <c r="I127" t="s">
        <v>471</v>
      </c>
      <c r="J127" s="2">
        <v>20</v>
      </c>
      <c r="K127" s="3">
        <v>508.2</v>
      </c>
      <c r="L127" t="s">
        <v>30</v>
      </c>
      <c r="M127" t="s">
        <v>31</v>
      </c>
      <c r="N127" t="s">
        <v>898</v>
      </c>
      <c r="P127" t="s">
        <v>22</v>
      </c>
      <c r="Q127" s="1">
        <v>43949.727118055547</v>
      </c>
    </row>
    <row r="128" spans="1:17" x14ac:dyDescent="0.35">
      <c r="A128" s="1">
        <v>43861</v>
      </c>
      <c r="B128" t="s">
        <v>894</v>
      </c>
      <c r="C128" t="s">
        <v>1036</v>
      </c>
      <c r="D128" t="s">
        <v>669</v>
      </c>
      <c r="E128" t="s">
        <v>670</v>
      </c>
      <c r="F128" t="s">
        <v>1027</v>
      </c>
      <c r="G128" t="s">
        <v>48</v>
      </c>
      <c r="H128" t="s">
        <v>897</v>
      </c>
      <c r="I128" t="s">
        <v>471</v>
      </c>
      <c r="J128" s="2">
        <v>558</v>
      </c>
      <c r="K128" s="3">
        <v>14178.78</v>
      </c>
      <c r="L128" t="s">
        <v>30</v>
      </c>
      <c r="M128" t="s">
        <v>31</v>
      </c>
      <c r="N128" t="s">
        <v>898</v>
      </c>
      <c r="P128" t="s">
        <v>22</v>
      </c>
      <c r="Q128" s="1">
        <v>43949.727118055547</v>
      </c>
    </row>
    <row r="129" spans="1:17" x14ac:dyDescent="0.35">
      <c r="A129" s="1">
        <v>43861</v>
      </c>
      <c r="B129" t="s">
        <v>894</v>
      </c>
      <c r="C129" t="s">
        <v>1036</v>
      </c>
      <c r="D129" t="s">
        <v>669</v>
      </c>
      <c r="E129" t="s">
        <v>670</v>
      </c>
      <c r="F129" t="s">
        <v>1037</v>
      </c>
      <c r="G129" t="s">
        <v>48</v>
      </c>
      <c r="H129" t="s">
        <v>897</v>
      </c>
      <c r="I129" t="s">
        <v>471</v>
      </c>
      <c r="J129" s="2">
        <v>9</v>
      </c>
      <c r="K129" s="3">
        <v>228.69</v>
      </c>
      <c r="L129" t="s">
        <v>30</v>
      </c>
      <c r="M129" t="s">
        <v>31</v>
      </c>
      <c r="N129" t="s">
        <v>898</v>
      </c>
      <c r="P129" t="s">
        <v>22</v>
      </c>
      <c r="Q129" s="1">
        <v>43949.727118055547</v>
      </c>
    </row>
    <row r="130" spans="1:17" x14ac:dyDescent="0.35">
      <c r="A130" s="1">
        <v>43861</v>
      </c>
      <c r="B130" t="s">
        <v>894</v>
      </c>
      <c r="C130" t="s">
        <v>1038</v>
      </c>
      <c r="D130" t="s">
        <v>600</v>
      </c>
      <c r="E130" t="s">
        <v>601</v>
      </c>
      <c r="F130" t="s">
        <v>1027</v>
      </c>
      <c r="G130" t="s">
        <v>48</v>
      </c>
      <c r="H130" t="s">
        <v>897</v>
      </c>
      <c r="I130" t="s">
        <v>471</v>
      </c>
      <c r="J130" s="2">
        <v>1302</v>
      </c>
      <c r="K130" s="3">
        <v>33083.82</v>
      </c>
      <c r="L130" t="s">
        <v>30</v>
      </c>
      <c r="M130" t="s">
        <v>31</v>
      </c>
      <c r="N130" t="s">
        <v>898</v>
      </c>
      <c r="P130" t="s">
        <v>22</v>
      </c>
      <c r="Q130" s="1">
        <v>43949.727118055547</v>
      </c>
    </row>
    <row r="131" spans="1:17" x14ac:dyDescent="0.35">
      <c r="A131" s="1">
        <v>43861</v>
      </c>
      <c r="B131" t="s">
        <v>894</v>
      </c>
      <c r="C131" t="s">
        <v>1038</v>
      </c>
      <c r="D131" t="s">
        <v>600</v>
      </c>
      <c r="E131" t="s">
        <v>601</v>
      </c>
      <c r="F131" t="s">
        <v>1039</v>
      </c>
      <c r="G131" t="s">
        <v>48</v>
      </c>
      <c r="H131" t="s">
        <v>897</v>
      </c>
      <c r="I131" t="s">
        <v>471</v>
      </c>
      <c r="J131" s="2">
        <v>21</v>
      </c>
      <c r="K131" s="3">
        <v>533.61</v>
      </c>
      <c r="L131" t="s">
        <v>30</v>
      </c>
      <c r="M131" t="s">
        <v>31</v>
      </c>
      <c r="N131" t="s">
        <v>898</v>
      </c>
      <c r="P131" t="s">
        <v>22</v>
      </c>
      <c r="Q131" s="1">
        <v>43949.727118055547</v>
      </c>
    </row>
    <row r="132" spans="1:17" x14ac:dyDescent="0.35">
      <c r="A132" s="1">
        <v>43861</v>
      </c>
      <c r="B132" t="s">
        <v>894</v>
      </c>
      <c r="C132" t="s">
        <v>1040</v>
      </c>
      <c r="D132" t="s">
        <v>586</v>
      </c>
      <c r="E132" t="s">
        <v>587</v>
      </c>
      <c r="F132" t="s">
        <v>1027</v>
      </c>
      <c r="G132" t="s">
        <v>48</v>
      </c>
      <c r="H132" t="s">
        <v>897</v>
      </c>
      <c r="I132" t="s">
        <v>471</v>
      </c>
      <c r="J132" s="2">
        <v>558</v>
      </c>
      <c r="K132" s="3">
        <v>14178.78</v>
      </c>
      <c r="L132" t="s">
        <v>30</v>
      </c>
      <c r="M132" t="s">
        <v>31</v>
      </c>
      <c r="N132" t="s">
        <v>898</v>
      </c>
      <c r="P132" t="s">
        <v>22</v>
      </c>
      <c r="Q132" s="1">
        <v>43949.727118055547</v>
      </c>
    </row>
    <row r="133" spans="1:17" x14ac:dyDescent="0.35">
      <c r="A133" s="1">
        <v>43861</v>
      </c>
      <c r="B133" t="s">
        <v>894</v>
      </c>
      <c r="C133" t="s">
        <v>1040</v>
      </c>
      <c r="D133" t="s">
        <v>586</v>
      </c>
      <c r="E133" t="s">
        <v>587</v>
      </c>
      <c r="F133" t="s">
        <v>1041</v>
      </c>
      <c r="G133" t="s">
        <v>48</v>
      </c>
      <c r="H133" t="s">
        <v>897</v>
      </c>
      <c r="I133" t="s">
        <v>471</v>
      </c>
      <c r="J133" s="2">
        <v>9</v>
      </c>
      <c r="K133" s="3">
        <v>228.69</v>
      </c>
      <c r="L133" t="s">
        <v>30</v>
      </c>
      <c r="M133" t="s">
        <v>31</v>
      </c>
      <c r="N133" t="s">
        <v>898</v>
      </c>
      <c r="P133" t="s">
        <v>22</v>
      </c>
      <c r="Q133" s="1">
        <v>43949.727118055547</v>
      </c>
    </row>
    <row r="134" spans="1:17" x14ac:dyDescent="0.35">
      <c r="A134" s="1">
        <v>43861</v>
      </c>
      <c r="B134" t="s">
        <v>894</v>
      </c>
      <c r="C134" t="s">
        <v>1042</v>
      </c>
      <c r="D134" t="s">
        <v>613</v>
      </c>
      <c r="E134" t="s">
        <v>614</v>
      </c>
      <c r="F134" t="s">
        <v>1027</v>
      </c>
      <c r="G134" t="s">
        <v>48</v>
      </c>
      <c r="H134" t="s">
        <v>897</v>
      </c>
      <c r="I134" t="s">
        <v>471</v>
      </c>
      <c r="J134" s="2">
        <v>1364</v>
      </c>
      <c r="K134" s="3">
        <v>34659.24</v>
      </c>
      <c r="L134" t="s">
        <v>30</v>
      </c>
      <c r="M134" t="s">
        <v>31</v>
      </c>
      <c r="N134" t="s">
        <v>898</v>
      </c>
      <c r="P134" t="s">
        <v>22</v>
      </c>
      <c r="Q134" s="1">
        <v>43949.727118055547</v>
      </c>
    </row>
    <row r="135" spans="1:17" x14ac:dyDescent="0.35">
      <c r="A135" s="1">
        <v>43861</v>
      </c>
      <c r="B135" t="s">
        <v>894</v>
      </c>
      <c r="C135" t="s">
        <v>1042</v>
      </c>
      <c r="D135" t="s">
        <v>613</v>
      </c>
      <c r="E135" t="s">
        <v>614</v>
      </c>
      <c r="F135" t="s">
        <v>1043</v>
      </c>
      <c r="G135" t="s">
        <v>48</v>
      </c>
      <c r="H135" t="s">
        <v>897</v>
      </c>
      <c r="I135" t="s">
        <v>471</v>
      </c>
      <c r="J135" s="2">
        <v>22</v>
      </c>
      <c r="K135" s="3">
        <v>559.02</v>
      </c>
      <c r="L135" t="s">
        <v>30</v>
      </c>
      <c r="M135" t="s">
        <v>31</v>
      </c>
      <c r="N135" t="s">
        <v>898</v>
      </c>
      <c r="P135" t="s">
        <v>22</v>
      </c>
      <c r="Q135" s="1">
        <v>43949.727118055547</v>
      </c>
    </row>
    <row r="136" spans="1:17" x14ac:dyDescent="0.35">
      <c r="A136" s="1">
        <v>43861</v>
      </c>
      <c r="B136" t="s">
        <v>894</v>
      </c>
      <c r="C136" t="s">
        <v>1044</v>
      </c>
      <c r="D136" t="s">
        <v>568</v>
      </c>
      <c r="E136" t="s">
        <v>569</v>
      </c>
      <c r="F136" t="s">
        <v>1027</v>
      </c>
      <c r="G136" t="s">
        <v>48</v>
      </c>
      <c r="H136" t="s">
        <v>897</v>
      </c>
      <c r="I136" t="s">
        <v>471</v>
      </c>
      <c r="J136" s="2">
        <v>1550</v>
      </c>
      <c r="K136" s="3">
        <v>39385.5</v>
      </c>
      <c r="L136" t="s">
        <v>30</v>
      </c>
      <c r="M136" t="s">
        <v>31</v>
      </c>
      <c r="N136" t="s">
        <v>898</v>
      </c>
      <c r="P136" t="s">
        <v>22</v>
      </c>
      <c r="Q136" s="1">
        <v>43949.727118055547</v>
      </c>
    </row>
    <row r="137" spans="1:17" x14ac:dyDescent="0.35">
      <c r="A137" s="1">
        <v>43861</v>
      </c>
      <c r="B137" t="s">
        <v>894</v>
      </c>
      <c r="C137" t="s">
        <v>1044</v>
      </c>
      <c r="D137" t="s">
        <v>568</v>
      </c>
      <c r="E137" t="s">
        <v>569</v>
      </c>
      <c r="F137" t="s">
        <v>1045</v>
      </c>
      <c r="G137" t="s">
        <v>48</v>
      </c>
      <c r="H137" t="s">
        <v>897</v>
      </c>
      <c r="I137" t="s">
        <v>471</v>
      </c>
      <c r="J137" s="2">
        <v>25</v>
      </c>
      <c r="K137" s="3">
        <v>635.25</v>
      </c>
      <c r="L137" t="s">
        <v>30</v>
      </c>
      <c r="M137" t="s">
        <v>31</v>
      </c>
      <c r="N137" t="s">
        <v>898</v>
      </c>
      <c r="P137" t="s">
        <v>22</v>
      </c>
      <c r="Q137" s="1">
        <v>43949.727118055547</v>
      </c>
    </row>
    <row r="138" spans="1:17" x14ac:dyDescent="0.35">
      <c r="A138" s="1">
        <v>43861</v>
      </c>
      <c r="B138" t="s">
        <v>894</v>
      </c>
      <c r="C138" t="s">
        <v>1046</v>
      </c>
      <c r="D138" t="s">
        <v>605</v>
      </c>
      <c r="E138" t="s">
        <v>606</v>
      </c>
      <c r="F138" t="s">
        <v>1027</v>
      </c>
      <c r="G138" t="s">
        <v>48</v>
      </c>
      <c r="H138" t="s">
        <v>897</v>
      </c>
      <c r="I138" t="s">
        <v>471</v>
      </c>
      <c r="J138" s="2">
        <v>1116</v>
      </c>
      <c r="K138" s="3">
        <v>28357.56</v>
      </c>
      <c r="L138" t="s">
        <v>30</v>
      </c>
      <c r="M138" t="s">
        <v>31</v>
      </c>
      <c r="N138" t="s">
        <v>898</v>
      </c>
      <c r="P138" t="s">
        <v>22</v>
      </c>
      <c r="Q138" s="1">
        <v>43949.727118055547</v>
      </c>
    </row>
    <row r="139" spans="1:17" x14ac:dyDescent="0.35">
      <c r="A139" s="1">
        <v>43861</v>
      </c>
      <c r="B139" t="s">
        <v>894</v>
      </c>
      <c r="C139" t="s">
        <v>1046</v>
      </c>
      <c r="D139" t="s">
        <v>605</v>
      </c>
      <c r="E139" t="s">
        <v>606</v>
      </c>
      <c r="F139" t="s">
        <v>1047</v>
      </c>
      <c r="G139" t="s">
        <v>48</v>
      </c>
      <c r="H139" t="s">
        <v>897</v>
      </c>
      <c r="I139" t="s">
        <v>471</v>
      </c>
      <c r="J139" s="2">
        <v>19</v>
      </c>
      <c r="K139" s="3">
        <v>482.79</v>
      </c>
      <c r="L139" t="s">
        <v>30</v>
      </c>
      <c r="M139" t="s">
        <v>31</v>
      </c>
      <c r="N139" t="s">
        <v>898</v>
      </c>
      <c r="P139" t="s">
        <v>22</v>
      </c>
      <c r="Q139" s="1">
        <v>43949.727118055547</v>
      </c>
    </row>
    <row r="140" spans="1:17" x14ac:dyDescent="0.35">
      <c r="A140" s="1">
        <v>43861</v>
      </c>
      <c r="B140" t="s">
        <v>894</v>
      </c>
      <c r="C140" t="s">
        <v>1048</v>
      </c>
      <c r="D140" t="s">
        <v>564</v>
      </c>
      <c r="E140" t="s">
        <v>565</v>
      </c>
      <c r="F140" t="s">
        <v>1027</v>
      </c>
      <c r="G140" t="s">
        <v>48</v>
      </c>
      <c r="H140" t="s">
        <v>897</v>
      </c>
      <c r="I140" t="s">
        <v>471</v>
      </c>
      <c r="J140" s="2">
        <v>682</v>
      </c>
      <c r="K140" s="3">
        <v>17329.62</v>
      </c>
      <c r="L140" t="s">
        <v>30</v>
      </c>
      <c r="M140" t="s">
        <v>31</v>
      </c>
      <c r="N140" t="s">
        <v>898</v>
      </c>
      <c r="P140" t="s">
        <v>22</v>
      </c>
      <c r="Q140" s="1">
        <v>43949.727118055547</v>
      </c>
    </row>
    <row r="141" spans="1:17" x14ac:dyDescent="0.35">
      <c r="A141" s="1">
        <v>43861</v>
      </c>
      <c r="B141" t="s">
        <v>894</v>
      </c>
      <c r="C141" t="s">
        <v>1048</v>
      </c>
      <c r="D141" t="s">
        <v>564</v>
      </c>
      <c r="E141" t="s">
        <v>565</v>
      </c>
      <c r="F141" t="s">
        <v>1049</v>
      </c>
      <c r="G141" t="s">
        <v>48</v>
      </c>
      <c r="H141" t="s">
        <v>897</v>
      </c>
      <c r="I141" t="s">
        <v>471</v>
      </c>
      <c r="J141" s="2">
        <v>11</v>
      </c>
      <c r="K141" s="3">
        <v>279.51</v>
      </c>
      <c r="L141" t="s">
        <v>30</v>
      </c>
      <c r="M141" t="s">
        <v>31</v>
      </c>
      <c r="N141" t="s">
        <v>898</v>
      </c>
      <c r="P141" t="s">
        <v>22</v>
      </c>
      <c r="Q141" s="1">
        <v>43949.727118055547</v>
      </c>
    </row>
    <row r="142" spans="1:17" x14ac:dyDescent="0.35">
      <c r="A142" s="1">
        <v>43861</v>
      </c>
      <c r="B142" t="s">
        <v>894</v>
      </c>
      <c r="C142" t="s">
        <v>1050</v>
      </c>
      <c r="D142" t="s">
        <v>530</v>
      </c>
      <c r="E142" t="s">
        <v>531</v>
      </c>
      <c r="F142" t="s">
        <v>1027</v>
      </c>
      <c r="G142" t="s">
        <v>48</v>
      </c>
      <c r="H142" t="s">
        <v>897</v>
      </c>
      <c r="I142" t="s">
        <v>471</v>
      </c>
      <c r="J142" s="2">
        <v>1178</v>
      </c>
      <c r="K142" s="3">
        <v>29932.98</v>
      </c>
      <c r="L142" t="s">
        <v>30</v>
      </c>
      <c r="M142" t="s">
        <v>31</v>
      </c>
      <c r="N142" t="s">
        <v>898</v>
      </c>
      <c r="P142" t="s">
        <v>22</v>
      </c>
      <c r="Q142" s="1">
        <v>43949.727118055547</v>
      </c>
    </row>
    <row r="143" spans="1:17" x14ac:dyDescent="0.35">
      <c r="A143" s="1">
        <v>43861</v>
      </c>
      <c r="B143" t="s">
        <v>894</v>
      </c>
      <c r="C143" t="s">
        <v>1050</v>
      </c>
      <c r="D143" t="s">
        <v>530</v>
      </c>
      <c r="E143" t="s">
        <v>531</v>
      </c>
      <c r="F143" t="s">
        <v>1051</v>
      </c>
      <c r="G143" t="s">
        <v>48</v>
      </c>
      <c r="H143" t="s">
        <v>897</v>
      </c>
      <c r="I143" t="s">
        <v>471</v>
      </c>
      <c r="J143" s="2">
        <v>19</v>
      </c>
      <c r="K143" s="3">
        <v>482.79</v>
      </c>
      <c r="L143" t="s">
        <v>30</v>
      </c>
      <c r="M143" t="s">
        <v>31</v>
      </c>
      <c r="N143" t="s">
        <v>898</v>
      </c>
      <c r="P143" t="s">
        <v>22</v>
      </c>
      <c r="Q143" s="1">
        <v>43949.727118055547</v>
      </c>
    </row>
    <row r="144" spans="1:17" x14ac:dyDescent="0.35">
      <c r="A144" s="1">
        <v>43861</v>
      </c>
      <c r="B144" t="s">
        <v>894</v>
      </c>
      <c r="C144" t="s">
        <v>1052</v>
      </c>
      <c r="D144" t="s">
        <v>960</v>
      </c>
      <c r="E144" t="s">
        <v>961</v>
      </c>
      <c r="F144" t="s">
        <v>1027</v>
      </c>
      <c r="G144" t="s">
        <v>48</v>
      </c>
      <c r="H144" t="s">
        <v>897</v>
      </c>
      <c r="I144" t="s">
        <v>471</v>
      </c>
      <c r="J144" s="2">
        <v>930</v>
      </c>
      <c r="K144" s="3">
        <v>23631.3</v>
      </c>
      <c r="L144" t="s">
        <v>30</v>
      </c>
      <c r="M144" t="s">
        <v>31</v>
      </c>
      <c r="N144" t="s">
        <v>898</v>
      </c>
      <c r="P144" t="s">
        <v>22</v>
      </c>
      <c r="Q144" s="1">
        <v>43949.727118055547</v>
      </c>
    </row>
    <row r="145" spans="1:17" x14ac:dyDescent="0.35">
      <c r="A145" s="1">
        <v>43861</v>
      </c>
      <c r="B145" t="s">
        <v>894</v>
      </c>
      <c r="C145" t="s">
        <v>1052</v>
      </c>
      <c r="D145" t="s">
        <v>960</v>
      </c>
      <c r="E145" t="s">
        <v>961</v>
      </c>
      <c r="F145" t="s">
        <v>1053</v>
      </c>
      <c r="G145" t="s">
        <v>48</v>
      </c>
      <c r="H145" t="s">
        <v>897</v>
      </c>
      <c r="I145" t="s">
        <v>471</v>
      </c>
      <c r="J145" s="2">
        <v>15</v>
      </c>
      <c r="K145" s="3">
        <v>381.15</v>
      </c>
      <c r="L145" t="s">
        <v>30</v>
      </c>
      <c r="M145" t="s">
        <v>31</v>
      </c>
      <c r="N145" t="s">
        <v>898</v>
      </c>
      <c r="P145" t="s">
        <v>22</v>
      </c>
      <c r="Q145" s="1">
        <v>43949.727118055547</v>
      </c>
    </row>
    <row r="146" spans="1:17" x14ac:dyDescent="0.35">
      <c r="A146" s="1">
        <v>43861</v>
      </c>
      <c r="B146" t="s">
        <v>894</v>
      </c>
      <c r="C146" t="s">
        <v>1054</v>
      </c>
      <c r="D146" t="s">
        <v>582</v>
      </c>
      <c r="E146" t="s">
        <v>583</v>
      </c>
      <c r="F146" t="s">
        <v>1027</v>
      </c>
      <c r="G146" t="s">
        <v>48</v>
      </c>
      <c r="H146" t="s">
        <v>897</v>
      </c>
      <c r="I146" t="s">
        <v>471</v>
      </c>
      <c r="J146" s="2">
        <v>1674</v>
      </c>
      <c r="K146" s="3">
        <v>42536.34</v>
      </c>
      <c r="L146" t="s">
        <v>30</v>
      </c>
      <c r="M146" t="s">
        <v>31</v>
      </c>
      <c r="N146" t="s">
        <v>898</v>
      </c>
      <c r="P146" t="s">
        <v>22</v>
      </c>
      <c r="Q146" s="1">
        <v>43949.727118055547</v>
      </c>
    </row>
    <row r="147" spans="1:17" x14ac:dyDescent="0.35">
      <c r="A147" s="1">
        <v>43861</v>
      </c>
      <c r="B147" t="s">
        <v>894</v>
      </c>
      <c r="C147" t="s">
        <v>1054</v>
      </c>
      <c r="D147" t="s">
        <v>582</v>
      </c>
      <c r="E147" t="s">
        <v>583</v>
      </c>
      <c r="F147" t="s">
        <v>1055</v>
      </c>
      <c r="G147" t="s">
        <v>48</v>
      </c>
      <c r="H147" t="s">
        <v>897</v>
      </c>
      <c r="I147" t="s">
        <v>471</v>
      </c>
      <c r="J147" s="2">
        <v>27</v>
      </c>
      <c r="K147" s="3">
        <v>686.07</v>
      </c>
      <c r="L147" t="s">
        <v>30</v>
      </c>
      <c r="M147" t="s">
        <v>31</v>
      </c>
      <c r="N147" t="s">
        <v>898</v>
      </c>
      <c r="P147" t="s">
        <v>22</v>
      </c>
      <c r="Q147" s="1">
        <v>43949.727118055547</v>
      </c>
    </row>
    <row r="148" spans="1:17" x14ac:dyDescent="0.35">
      <c r="A148" s="1">
        <v>43861</v>
      </c>
      <c r="B148" t="s">
        <v>894</v>
      </c>
      <c r="C148" t="s">
        <v>1056</v>
      </c>
      <c r="D148" t="s">
        <v>540</v>
      </c>
      <c r="E148" t="s">
        <v>541</v>
      </c>
      <c r="F148" t="s">
        <v>1027</v>
      </c>
      <c r="G148" t="s">
        <v>48</v>
      </c>
      <c r="H148" t="s">
        <v>897</v>
      </c>
      <c r="I148" t="s">
        <v>471</v>
      </c>
      <c r="J148" s="2">
        <v>806</v>
      </c>
      <c r="K148" s="3">
        <v>20480.46</v>
      </c>
      <c r="L148" t="s">
        <v>30</v>
      </c>
      <c r="M148" t="s">
        <v>31</v>
      </c>
      <c r="N148" t="s">
        <v>898</v>
      </c>
      <c r="P148" t="s">
        <v>22</v>
      </c>
      <c r="Q148" s="1">
        <v>43949.727118055547</v>
      </c>
    </row>
    <row r="149" spans="1:17" x14ac:dyDescent="0.35">
      <c r="A149" s="1">
        <v>43861</v>
      </c>
      <c r="B149" t="s">
        <v>894</v>
      </c>
      <c r="C149" t="s">
        <v>1056</v>
      </c>
      <c r="D149" t="s">
        <v>540</v>
      </c>
      <c r="E149" t="s">
        <v>541</v>
      </c>
      <c r="F149" t="s">
        <v>1057</v>
      </c>
      <c r="G149" t="s">
        <v>48</v>
      </c>
      <c r="H149" t="s">
        <v>897</v>
      </c>
      <c r="I149" t="s">
        <v>471</v>
      </c>
      <c r="J149" s="2">
        <v>14</v>
      </c>
      <c r="K149" s="3">
        <v>355.74</v>
      </c>
      <c r="L149" t="s">
        <v>30</v>
      </c>
      <c r="M149" t="s">
        <v>31</v>
      </c>
      <c r="N149" t="s">
        <v>898</v>
      </c>
      <c r="P149" t="s">
        <v>22</v>
      </c>
      <c r="Q149" s="1">
        <v>43949.727118055547</v>
      </c>
    </row>
    <row r="150" spans="1:17" x14ac:dyDescent="0.35">
      <c r="A150" s="1">
        <v>43861</v>
      </c>
      <c r="B150" t="s">
        <v>894</v>
      </c>
      <c r="C150" t="s">
        <v>1058</v>
      </c>
      <c r="D150" t="s">
        <v>489</v>
      </c>
      <c r="E150" t="s">
        <v>490</v>
      </c>
      <c r="F150" t="s">
        <v>1027</v>
      </c>
      <c r="G150" t="s">
        <v>48</v>
      </c>
      <c r="H150" t="s">
        <v>897</v>
      </c>
      <c r="I150" t="s">
        <v>471</v>
      </c>
      <c r="J150" s="2">
        <v>1054</v>
      </c>
      <c r="K150" s="3">
        <v>26782.14</v>
      </c>
      <c r="L150" t="s">
        <v>30</v>
      </c>
      <c r="M150" t="s">
        <v>31</v>
      </c>
      <c r="N150" t="s">
        <v>898</v>
      </c>
      <c r="P150" t="s">
        <v>22</v>
      </c>
      <c r="Q150" s="1">
        <v>43949.727118055547</v>
      </c>
    </row>
    <row r="151" spans="1:17" x14ac:dyDescent="0.35">
      <c r="A151" s="1">
        <v>43861</v>
      </c>
      <c r="B151" t="s">
        <v>894</v>
      </c>
      <c r="C151" t="s">
        <v>1058</v>
      </c>
      <c r="D151" t="s">
        <v>489</v>
      </c>
      <c r="E151" t="s">
        <v>490</v>
      </c>
      <c r="F151" t="s">
        <v>1059</v>
      </c>
      <c r="G151" t="s">
        <v>48</v>
      </c>
      <c r="H151" t="s">
        <v>897</v>
      </c>
      <c r="I151" t="s">
        <v>471</v>
      </c>
      <c r="J151" s="2">
        <v>15</v>
      </c>
      <c r="K151" s="3">
        <v>381.15</v>
      </c>
      <c r="L151" t="s">
        <v>30</v>
      </c>
      <c r="M151" t="s">
        <v>31</v>
      </c>
      <c r="N151" t="s">
        <v>898</v>
      </c>
      <c r="P151" t="s">
        <v>22</v>
      </c>
      <c r="Q151" s="1">
        <v>43949.727118055547</v>
      </c>
    </row>
    <row r="152" spans="1:17" x14ac:dyDescent="0.35">
      <c r="A152" s="1">
        <v>43861</v>
      </c>
      <c r="B152" t="s">
        <v>894</v>
      </c>
      <c r="C152" t="s">
        <v>1060</v>
      </c>
      <c r="D152" t="s">
        <v>480</v>
      </c>
      <c r="E152" t="s">
        <v>481</v>
      </c>
      <c r="F152" t="s">
        <v>1027</v>
      </c>
      <c r="G152" t="s">
        <v>48</v>
      </c>
      <c r="H152" t="s">
        <v>897</v>
      </c>
      <c r="I152" t="s">
        <v>471</v>
      </c>
      <c r="J152" s="2">
        <v>992</v>
      </c>
      <c r="K152" s="3">
        <v>25206.720000000001</v>
      </c>
      <c r="L152" t="s">
        <v>30</v>
      </c>
      <c r="M152" t="s">
        <v>31</v>
      </c>
      <c r="N152" t="s">
        <v>898</v>
      </c>
      <c r="P152" t="s">
        <v>22</v>
      </c>
      <c r="Q152" s="1">
        <v>43949.727118055547</v>
      </c>
    </row>
    <row r="153" spans="1:17" x14ac:dyDescent="0.35">
      <c r="A153" s="1">
        <v>43861</v>
      </c>
      <c r="B153" t="s">
        <v>894</v>
      </c>
      <c r="C153" t="s">
        <v>1060</v>
      </c>
      <c r="D153" t="s">
        <v>480</v>
      </c>
      <c r="E153" t="s">
        <v>481</v>
      </c>
      <c r="F153" t="s">
        <v>1061</v>
      </c>
      <c r="G153" t="s">
        <v>48</v>
      </c>
      <c r="H153" t="s">
        <v>897</v>
      </c>
      <c r="I153" t="s">
        <v>471</v>
      </c>
      <c r="J153" s="2">
        <v>16</v>
      </c>
      <c r="K153" s="3">
        <v>406.56</v>
      </c>
      <c r="L153" t="s">
        <v>30</v>
      </c>
      <c r="M153" t="s">
        <v>31</v>
      </c>
      <c r="N153" t="s">
        <v>898</v>
      </c>
      <c r="P153" t="s">
        <v>22</v>
      </c>
      <c r="Q153" s="1">
        <v>43949.727118055547</v>
      </c>
    </row>
    <row r="154" spans="1:17" x14ac:dyDescent="0.35">
      <c r="A154" s="1">
        <v>43861</v>
      </c>
      <c r="B154" t="s">
        <v>894</v>
      </c>
      <c r="C154" t="s">
        <v>1062</v>
      </c>
      <c r="D154" t="s">
        <v>524</v>
      </c>
      <c r="E154" t="s">
        <v>525</v>
      </c>
      <c r="F154" t="s">
        <v>1027</v>
      </c>
      <c r="G154" t="s">
        <v>48</v>
      </c>
      <c r="H154" t="s">
        <v>897</v>
      </c>
      <c r="I154" t="s">
        <v>471</v>
      </c>
      <c r="J154" s="2">
        <v>744</v>
      </c>
      <c r="K154" s="3">
        <v>18905.04</v>
      </c>
      <c r="L154" t="s">
        <v>30</v>
      </c>
      <c r="M154" t="s">
        <v>31</v>
      </c>
      <c r="N154" t="s">
        <v>898</v>
      </c>
      <c r="P154" t="s">
        <v>22</v>
      </c>
      <c r="Q154" s="1">
        <v>43949.727118055547</v>
      </c>
    </row>
    <row r="155" spans="1:17" x14ac:dyDescent="0.35">
      <c r="A155" s="1">
        <v>43861</v>
      </c>
      <c r="B155" t="s">
        <v>894</v>
      </c>
      <c r="C155" t="s">
        <v>1062</v>
      </c>
      <c r="D155" t="s">
        <v>524</v>
      </c>
      <c r="E155" t="s">
        <v>525</v>
      </c>
      <c r="F155" t="s">
        <v>1063</v>
      </c>
      <c r="G155" t="s">
        <v>48</v>
      </c>
      <c r="H155" t="s">
        <v>897</v>
      </c>
      <c r="I155" t="s">
        <v>471</v>
      </c>
      <c r="J155" s="2">
        <v>12</v>
      </c>
      <c r="K155" s="3">
        <v>304.92</v>
      </c>
      <c r="L155" t="s">
        <v>30</v>
      </c>
      <c r="M155" t="s">
        <v>31</v>
      </c>
      <c r="N155" t="s">
        <v>898</v>
      </c>
      <c r="P155" t="s">
        <v>22</v>
      </c>
      <c r="Q155" s="1">
        <v>43949.727118055547</v>
      </c>
    </row>
    <row r="156" spans="1:17" x14ac:dyDescent="0.35">
      <c r="A156" s="1">
        <v>43861</v>
      </c>
      <c r="B156" t="s">
        <v>894</v>
      </c>
      <c r="C156" t="s">
        <v>1064</v>
      </c>
      <c r="D156" t="s">
        <v>572</v>
      </c>
      <c r="E156" t="s">
        <v>573</v>
      </c>
      <c r="F156" t="s">
        <v>1027</v>
      </c>
      <c r="G156" t="s">
        <v>48</v>
      </c>
      <c r="H156" t="s">
        <v>897</v>
      </c>
      <c r="I156" t="s">
        <v>471</v>
      </c>
      <c r="J156" s="2">
        <v>1426</v>
      </c>
      <c r="K156" s="3">
        <v>36234.660000000003</v>
      </c>
      <c r="L156" t="s">
        <v>30</v>
      </c>
      <c r="M156" t="s">
        <v>31</v>
      </c>
      <c r="N156" t="s">
        <v>898</v>
      </c>
      <c r="P156" t="s">
        <v>22</v>
      </c>
      <c r="Q156" s="1">
        <v>43949.727118055547</v>
      </c>
    </row>
    <row r="157" spans="1:17" x14ac:dyDescent="0.35">
      <c r="A157" s="1">
        <v>43861</v>
      </c>
      <c r="B157" t="s">
        <v>894</v>
      </c>
      <c r="C157" t="s">
        <v>1064</v>
      </c>
      <c r="D157" t="s">
        <v>572</v>
      </c>
      <c r="E157" t="s">
        <v>573</v>
      </c>
      <c r="F157" t="s">
        <v>1065</v>
      </c>
      <c r="G157" t="s">
        <v>48</v>
      </c>
      <c r="H157" t="s">
        <v>897</v>
      </c>
      <c r="I157" t="s">
        <v>471</v>
      </c>
      <c r="J157" s="2">
        <v>23</v>
      </c>
      <c r="K157" s="3">
        <v>584.42999999999995</v>
      </c>
      <c r="L157" t="s">
        <v>30</v>
      </c>
      <c r="M157" t="s">
        <v>31</v>
      </c>
      <c r="N157" t="s">
        <v>898</v>
      </c>
      <c r="P157" t="s">
        <v>22</v>
      </c>
      <c r="Q157" s="1">
        <v>43949.727118055547</v>
      </c>
    </row>
    <row r="158" spans="1:17" x14ac:dyDescent="0.35">
      <c r="A158" s="1">
        <v>43861</v>
      </c>
      <c r="B158" t="s">
        <v>894</v>
      </c>
      <c r="C158" t="s">
        <v>1066</v>
      </c>
      <c r="D158" t="s">
        <v>558</v>
      </c>
      <c r="E158" t="s">
        <v>559</v>
      </c>
      <c r="F158" t="s">
        <v>1027</v>
      </c>
      <c r="G158" t="s">
        <v>48</v>
      </c>
      <c r="H158" t="s">
        <v>897</v>
      </c>
      <c r="I158" t="s">
        <v>471</v>
      </c>
      <c r="J158" s="2">
        <v>806</v>
      </c>
      <c r="K158" s="3">
        <v>20480.46</v>
      </c>
      <c r="L158" t="s">
        <v>30</v>
      </c>
      <c r="M158" t="s">
        <v>31</v>
      </c>
      <c r="N158" t="s">
        <v>898</v>
      </c>
      <c r="P158" t="s">
        <v>22</v>
      </c>
      <c r="Q158" s="1">
        <v>43949.727118055547</v>
      </c>
    </row>
    <row r="159" spans="1:17" x14ac:dyDescent="0.35">
      <c r="A159" s="1">
        <v>43861</v>
      </c>
      <c r="B159" t="s">
        <v>894</v>
      </c>
      <c r="C159" t="s">
        <v>1066</v>
      </c>
      <c r="D159" t="s">
        <v>558</v>
      </c>
      <c r="E159" t="s">
        <v>559</v>
      </c>
      <c r="F159" t="s">
        <v>1067</v>
      </c>
      <c r="G159" t="s">
        <v>48</v>
      </c>
      <c r="H159" t="s">
        <v>897</v>
      </c>
      <c r="I159" t="s">
        <v>471</v>
      </c>
      <c r="J159" s="2">
        <v>13</v>
      </c>
      <c r="K159" s="3">
        <v>330.33</v>
      </c>
      <c r="L159" t="s">
        <v>30</v>
      </c>
      <c r="M159" t="s">
        <v>31</v>
      </c>
      <c r="N159" t="s">
        <v>898</v>
      </c>
      <c r="P159" t="s">
        <v>22</v>
      </c>
      <c r="Q159" s="1">
        <v>43949.727118055547</v>
      </c>
    </row>
    <row r="160" spans="1:17" x14ac:dyDescent="0.35">
      <c r="A160" s="1">
        <v>43861</v>
      </c>
      <c r="B160" t="s">
        <v>894</v>
      </c>
      <c r="C160" t="s">
        <v>1068</v>
      </c>
      <c r="D160" t="s">
        <v>518</v>
      </c>
      <c r="E160" t="s">
        <v>519</v>
      </c>
      <c r="F160" t="s">
        <v>1027</v>
      </c>
      <c r="G160" t="s">
        <v>48</v>
      </c>
      <c r="H160" t="s">
        <v>897</v>
      </c>
      <c r="I160" t="s">
        <v>471</v>
      </c>
      <c r="J160" s="2">
        <v>806</v>
      </c>
      <c r="K160" s="3">
        <v>20480.46</v>
      </c>
      <c r="L160" t="s">
        <v>30</v>
      </c>
      <c r="M160" t="s">
        <v>31</v>
      </c>
      <c r="N160" t="s">
        <v>898</v>
      </c>
      <c r="P160" t="s">
        <v>22</v>
      </c>
      <c r="Q160" s="1">
        <v>43949.727118055547</v>
      </c>
    </row>
    <row r="161" spans="1:17" x14ac:dyDescent="0.35">
      <c r="A161" s="1">
        <v>43861</v>
      </c>
      <c r="B161" t="s">
        <v>894</v>
      </c>
      <c r="C161" t="s">
        <v>1068</v>
      </c>
      <c r="D161" t="s">
        <v>518</v>
      </c>
      <c r="E161" t="s">
        <v>519</v>
      </c>
      <c r="F161" t="s">
        <v>1069</v>
      </c>
      <c r="G161" t="s">
        <v>48</v>
      </c>
      <c r="H161" t="s">
        <v>897</v>
      </c>
      <c r="I161" t="s">
        <v>471</v>
      </c>
      <c r="J161" s="2">
        <v>13</v>
      </c>
      <c r="K161" s="3">
        <v>330.33</v>
      </c>
      <c r="L161" t="s">
        <v>30</v>
      </c>
      <c r="M161" t="s">
        <v>31</v>
      </c>
      <c r="N161" t="s">
        <v>898</v>
      </c>
      <c r="P161" t="s">
        <v>22</v>
      </c>
      <c r="Q161" s="1">
        <v>43949.727118055547</v>
      </c>
    </row>
    <row r="162" spans="1:17" x14ac:dyDescent="0.35">
      <c r="A162" s="1">
        <v>43861</v>
      </c>
      <c r="B162" t="s">
        <v>894</v>
      </c>
      <c r="C162" t="s">
        <v>1070</v>
      </c>
      <c r="D162" t="s">
        <v>485</v>
      </c>
      <c r="E162" t="s">
        <v>486</v>
      </c>
      <c r="F162" t="s">
        <v>1027</v>
      </c>
      <c r="G162" t="s">
        <v>48</v>
      </c>
      <c r="H162" t="s">
        <v>897</v>
      </c>
      <c r="I162" t="s">
        <v>471</v>
      </c>
      <c r="J162" s="2">
        <v>744</v>
      </c>
      <c r="K162" s="3">
        <v>18905.04</v>
      </c>
      <c r="L162" t="s">
        <v>30</v>
      </c>
      <c r="M162" t="s">
        <v>31</v>
      </c>
      <c r="N162" t="s">
        <v>898</v>
      </c>
      <c r="P162" t="s">
        <v>22</v>
      </c>
      <c r="Q162" s="1">
        <v>43949.727118055547</v>
      </c>
    </row>
    <row r="163" spans="1:17" x14ac:dyDescent="0.35">
      <c r="A163" s="1">
        <v>43861</v>
      </c>
      <c r="B163" t="s">
        <v>894</v>
      </c>
      <c r="C163" t="s">
        <v>1070</v>
      </c>
      <c r="D163" t="s">
        <v>485</v>
      </c>
      <c r="E163" t="s">
        <v>486</v>
      </c>
      <c r="F163" t="s">
        <v>1071</v>
      </c>
      <c r="G163" t="s">
        <v>48</v>
      </c>
      <c r="H163" t="s">
        <v>897</v>
      </c>
      <c r="I163" t="s">
        <v>471</v>
      </c>
      <c r="J163" s="2">
        <v>12</v>
      </c>
      <c r="K163" s="3">
        <v>304.92</v>
      </c>
      <c r="L163" t="s">
        <v>30</v>
      </c>
      <c r="M163" t="s">
        <v>31</v>
      </c>
      <c r="N163" t="s">
        <v>898</v>
      </c>
      <c r="P163" t="s">
        <v>22</v>
      </c>
      <c r="Q163" s="1">
        <v>43949.727118055547</v>
      </c>
    </row>
    <row r="164" spans="1:17" x14ac:dyDescent="0.35">
      <c r="A164" s="1">
        <v>43861</v>
      </c>
      <c r="B164" t="s">
        <v>894</v>
      </c>
      <c r="C164" t="s">
        <v>1072</v>
      </c>
      <c r="D164" t="s">
        <v>553</v>
      </c>
      <c r="E164" t="s">
        <v>554</v>
      </c>
      <c r="F164" t="s">
        <v>1027</v>
      </c>
      <c r="G164" t="s">
        <v>48</v>
      </c>
      <c r="H164" t="s">
        <v>897</v>
      </c>
      <c r="I164" t="s">
        <v>471</v>
      </c>
      <c r="J164" s="2">
        <v>806</v>
      </c>
      <c r="K164" s="3">
        <v>20480.46</v>
      </c>
      <c r="L164" t="s">
        <v>30</v>
      </c>
      <c r="M164" t="s">
        <v>31</v>
      </c>
      <c r="N164" t="s">
        <v>898</v>
      </c>
      <c r="P164" t="s">
        <v>22</v>
      </c>
      <c r="Q164" s="1">
        <v>43949.727118055547</v>
      </c>
    </row>
    <row r="165" spans="1:17" x14ac:dyDescent="0.35">
      <c r="A165" s="1">
        <v>43861</v>
      </c>
      <c r="B165" t="s">
        <v>894</v>
      </c>
      <c r="C165" t="s">
        <v>1072</v>
      </c>
      <c r="D165" t="s">
        <v>553</v>
      </c>
      <c r="E165" t="s">
        <v>554</v>
      </c>
      <c r="F165" t="s">
        <v>1073</v>
      </c>
      <c r="G165" t="s">
        <v>48</v>
      </c>
      <c r="H165" t="s">
        <v>897</v>
      </c>
      <c r="I165" t="s">
        <v>471</v>
      </c>
      <c r="J165" s="2">
        <v>14</v>
      </c>
      <c r="K165" s="3">
        <v>355.74</v>
      </c>
      <c r="L165" t="s">
        <v>30</v>
      </c>
      <c r="M165" t="s">
        <v>31</v>
      </c>
      <c r="N165" t="s">
        <v>898</v>
      </c>
      <c r="P165" t="s">
        <v>22</v>
      </c>
      <c r="Q165" s="1">
        <v>43949.727118055547</v>
      </c>
    </row>
    <row r="166" spans="1:17" x14ac:dyDescent="0.35">
      <c r="A166" s="1">
        <v>43861</v>
      </c>
      <c r="B166" t="s">
        <v>894</v>
      </c>
      <c r="C166" t="s">
        <v>1074</v>
      </c>
      <c r="D166" t="s">
        <v>536</v>
      </c>
      <c r="E166" t="s">
        <v>537</v>
      </c>
      <c r="F166" t="s">
        <v>1027</v>
      </c>
      <c r="G166" t="s">
        <v>48</v>
      </c>
      <c r="H166" t="s">
        <v>897</v>
      </c>
      <c r="I166" t="s">
        <v>471</v>
      </c>
      <c r="J166" s="2">
        <v>992</v>
      </c>
      <c r="K166" s="3">
        <v>25206.720000000001</v>
      </c>
      <c r="L166" t="s">
        <v>30</v>
      </c>
      <c r="M166" t="s">
        <v>31</v>
      </c>
      <c r="N166" t="s">
        <v>898</v>
      </c>
      <c r="P166" t="s">
        <v>22</v>
      </c>
      <c r="Q166" s="1">
        <v>43949.727118055547</v>
      </c>
    </row>
    <row r="167" spans="1:17" x14ac:dyDescent="0.35">
      <c r="A167" s="1">
        <v>43861</v>
      </c>
      <c r="B167" t="s">
        <v>894</v>
      </c>
      <c r="C167" t="s">
        <v>1074</v>
      </c>
      <c r="D167" t="s">
        <v>536</v>
      </c>
      <c r="E167" t="s">
        <v>537</v>
      </c>
      <c r="F167" t="s">
        <v>1075</v>
      </c>
      <c r="G167" t="s">
        <v>48</v>
      </c>
      <c r="H167" t="s">
        <v>897</v>
      </c>
      <c r="I167" t="s">
        <v>471</v>
      </c>
      <c r="J167" s="2">
        <v>16</v>
      </c>
      <c r="K167" s="3">
        <v>406.56</v>
      </c>
      <c r="L167" t="s">
        <v>30</v>
      </c>
      <c r="M167" t="s">
        <v>31</v>
      </c>
      <c r="N167" t="s">
        <v>898</v>
      </c>
      <c r="P167" t="s">
        <v>22</v>
      </c>
      <c r="Q167" s="1">
        <v>43949.727118055547</v>
      </c>
    </row>
    <row r="168" spans="1:17" x14ac:dyDescent="0.35">
      <c r="A168" s="1">
        <v>43861</v>
      </c>
      <c r="B168" t="s">
        <v>894</v>
      </c>
      <c r="C168" t="s">
        <v>1076</v>
      </c>
      <c r="D168" t="s">
        <v>505</v>
      </c>
      <c r="E168" t="s">
        <v>506</v>
      </c>
      <c r="F168" t="s">
        <v>1027</v>
      </c>
      <c r="G168" t="s">
        <v>48</v>
      </c>
      <c r="H168" t="s">
        <v>897</v>
      </c>
      <c r="I168" t="s">
        <v>471</v>
      </c>
      <c r="J168" s="2">
        <v>1798</v>
      </c>
      <c r="K168" s="3">
        <v>45687.18</v>
      </c>
      <c r="L168" t="s">
        <v>30</v>
      </c>
      <c r="M168" t="s">
        <v>31</v>
      </c>
      <c r="N168" t="s">
        <v>898</v>
      </c>
      <c r="P168" t="s">
        <v>22</v>
      </c>
      <c r="Q168" s="1">
        <v>43949.727118055547</v>
      </c>
    </row>
    <row r="169" spans="1:17" x14ac:dyDescent="0.35">
      <c r="A169" s="1">
        <v>43861</v>
      </c>
      <c r="B169" t="s">
        <v>894</v>
      </c>
      <c r="C169" t="s">
        <v>1076</v>
      </c>
      <c r="D169" t="s">
        <v>505</v>
      </c>
      <c r="E169" t="s">
        <v>506</v>
      </c>
      <c r="F169" t="s">
        <v>1077</v>
      </c>
      <c r="G169" t="s">
        <v>48</v>
      </c>
      <c r="H169" t="s">
        <v>897</v>
      </c>
      <c r="I169" t="s">
        <v>471</v>
      </c>
      <c r="J169" s="2">
        <v>29</v>
      </c>
      <c r="K169" s="3">
        <v>736.89</v>
      </c>
      <c r="L169" t="s">
        <v>30</v>
      </c>
      <c r="M169" t="s">
        <v>31</v>
      </c>
      <c r="N169" t="s">
        <v>898</v>
      </c>
      <c r="P169" t="s">
        <v>22</v>
      </c>
      <c r="Q169" s="1">
        <v>43949.727118055547</v>
      </c>
    </row>
    <row r="170" spans="1:17" x14ac:dyDescent="0.35">
      <c r="A170" s="1">
        <v>43861</v>
      </c>
      <c r="B170" t="s">
        <v>894</v>
      </c>
      <c r="C170" t="s">
        <v>1078</v>
      </c>
      <c r="D170" t="s">
        <v>499</v>
      </c>
      <c r="E170" t="s">
        <v>500</v>
      </c>
      <c r="F170" t="s">
        <v>1027</v>
      </c>
      <c r="G170" t="s">
        <v>48</v>
      </c>
      <c r="H170" t="s">
        <v>897</v>
      </c>
      <c r="I170" t="s">
        <v>471</v>
      </c>
      <c r="J170" s="2">
        <v>1116</v>
      </c>
      <c r="K170" s="3">
        <v>28357.56</v>
      </c>
      <c r="L170" t="s">
        <v>30</v>
      </c>
      <c r="M170" t="s">
        <v>31</v>
      </c>
      <c r="N170" t="s">
        <v>898</v>
      </c>
      <c r="P170" t="s">
        <v>22</v>
      </c>
      <c r="Q170" s="1">
        <v>43949.727118055547</v>
      </c>
    </row>
    <row r="171" spans="1:17" x14ac:dyDescent="0.35">
      <c r="A171" s="1">
        <v>43861</v>
      </c>
      <c r="B171" t="s">
        <v>894</v>
      </c>
      <c r="C171" t="s">
        <v>1078</v>
      </c>
      <c r="D171" t="s">
        <v>499</v>
      </c>
      <c r="E171" t="s">
        <v>500</v>
      </c>
      <c r="F171" t="s">
        <v>1079</v>
      </c>
      <c r="G171" t="s">
        <v>48</v>
      </c>
      <c r="H171" t="s">
        <v>897</v>
      </c>
      <c r="I171" t="s">
        <v>471</v>
      </c>
      <c r="J171" s="2">
        <v>15</v>
      </c>
      <c r="K171" s="3">
        <v>381.15</v>
      </c>
      <c r="L171" t="s">
        <v>30</v>
      </c>
      <c r="M171" t="s">
        <v>31</v>
      </c>
      <c r="N171" t="s">
        <v>898</v>
      </c>
      <c r="P171" t="s">
        <v>22</v>
      </c>
      <c r="Q171" s="1">
        <v>43949.727118055547</v>
      </c>
    </row>
    <row r="172" spans="1:17" x14ac:dyDescent="0.35">
      <c r="A172" s="1">
        <v>43861</v>
      </c>
      <c r="B172" t="s">
        <v>894</v>
      </c>
      <c r="C172" t="s">
        <v>1080</v>
      </c>
      <c r="D172" t="s">
        <v>594</v>
      </c>
      <c r="E172" t="s">
        <v>595</v>
      </c>
      <c r="F172" t="s">
        <v>1027</v>
      </c>
      <c r="G172" t="s">
        <v>48</v>
      </c>
      <c r="H172" t="s">
        <v>897</v>
      </c>
      <c r="I172" t="s">
        <v>471</v>
      </c>
      <c r="J172" s="2">
        <v>434</v>
      </c>
      <c r="K172" s="3">
        <v>11027.94</v>
      </c>
      <c r="L172" t="s">
        <v>30</v>
      </c>
      <c r="M172" t="s">
        <v>31</v>
      </c>
      <c r="N172" t="s">
        <v>898</v>
      </c>
      <c r="P172" t="s">
        <v>22</v>
      </c>
      <c r="Q172" s="1">
        <v>43949.727118055547</v>
      </c>
    </row>
    <row r="173" spans="1:17" x14ac:dyDescent="0.35">
      <c r="A173" s="1">
        <v>43861</v>
      </c>
      <c r="B173" t="s">
        <v>894</v>
      </c>
      <c r="C173" t="s">
        <v>1080</v>
      </c>
      <c r="D173" t="s">
        <v>594</v>
      </c>
      <c r="E173" t="s">
        <v>595</v>
      </c>
      <c r="F173" t="s">
        <v>1081</v>
      </c>
      <c r="G173" t="s">
        <v>48</v>
      </c>
      <c r="H173" t="s">
        <v>897</v>
      </c>
      <c r="I173" t="s">
        <v>471</v>
      </c>
      <c r="J173" s="2">
        <v>4</v>
      </c>
      <c r="K173" s="3">
        <v>101.64</v>
      </c>
      <c r="L173" t="s">
        <v>30</v>
      </c>
      <c r="M173" t="s">
        <v>31</v>
      </c>
      <c r="N173" t="s">
        <v>898</v>
      </c>
      <c r="P173" t="s">
        <v>22</v>
      </c>
      <c r="Q173" s="1">
        <v>43949.727118055547</v>
      </c>
    </row>
    <row r="174" spans="1:17" x14ac:dyDescent="0.35">
      <c r="A174" s="1">
        <v>43861</v>
      </c>
      <c r="B174" t="s">
        <v>894</v>
      </c>
      <c r="C174" t="s">
        <v>1082</v>
      </c>
      <c r="D174" t="s">
        <v>446</v>
      </c>
      <c r="E174" t="s">
        <v>447</v>
      </c>
      <c r="F174" t="s">
        <v>981</v>
      </c>
      <c r="G174" t="s">
        <v>48</v>
      </c>
      <c r="H174" t="s">
        <v>897</v>
      </c>
      <c r="J174" s="2">
        <v>0</v>
      </c>
      <c r="K174" s="3">
        <v>18900</v>
      </c>
      <c r="L174" t="s">
        <v>30</v>
      </c>
      <c r="M174" t="s">
        <v>31</v>
      </c>
      <c r="N174" t="s">
        <v>898</v>
      </c>
      <c r="P174" t="s">
        <v>22</v>
      </c>
      <c r="Q174" s="1">
        <v>43949.727118055547</v>
      </c>
    </row>
    <row r="175" spans="1:17" x14ac:dyDescent="0.35">
      <c r="A175" s="1">
        <v>43861</v>
      </c>
      <c r="B175" t="s">
        <v>894</v>
      </c>
      <c r="C175" t="s">
        <v>1083</v>
      </c>
      <c r="D175" t="s">
        <v>681</v>
      </c>
      <c r="E175" t="s">
        <v>682</v>
      </c>
      <c r="F175" t="s">
        <v>1027</v>
      </c>
      <c r="G175" t="s">
        <v>48</v>
      </c>
      <c r="H175" t="s">
        <v>897</v>
      </c>
      <c r="I175" t="s">
        <v>471</v>
      </c>
      <c r="J175" s="2">
        <v>1240</v>
      </c>
      <c r="K175" s="3">
        <v>31508.400000000001</v>
      </c>
      <c r="L175" t="s">
        <v>30</v>
      </c>
      <c r="M175" t="s">
        <v>31</v>
      </c>
      <c r="N175" t="s">
        <v>898</v>
      </c>
      <c r="P175" t="s">
        <v>22</v>
      </c>
      <c r="Q175" s="1">
        <v>43949.727118055547</v>
      </c>
    </row>
    <row r="176" spans="1:17" x14ac:dyDescent="0.35">
      <c r="A176" s="1">
        <v>43861</v>
      </c>
      <c r="B176" t="s">
        <v>894</v>
      </c>
      <c r="C176" t="s">
        <v>1084</v>
      </c>
      <c r="D176" t="s">
        <v>637</v>
      </c>
      <c r="E176" t="s">
        <v>638</v>
      </c>
      <c r="F176" t="s">
        <v>1027</v>
      </c>
      <c r="G176" t="s">
        <v>48</v>
      </c>
      <c r="H176" t="s">
        <v>897</v>
      </c>
      <c r="I176" t="s">
        <v>471</v>
      </c>
      <c r="J176" s="2">
        <v>1364</v>
      </c>
      <c r="K176" s="3">
        <v>34659.24</v>
      </c>
      <c r="L176" t="s">
        <v>30</v>
      </c>
      <c r="M176" t="s">
        <v>31</v>
      </c>
      <c r="N176" t="s">
        <v>898</v>
      </c>
      <c r="P176" t="s">
        <v>22</v>
      </c>
      <c r="Q176" s="1">
        <v>43949.727118055547</v>
      </c>
    </row>
    <row r="177" spans="1:17" x14ac:dyDescent="0.35">
      <c r="A177" s="1">
        <v>43658</v>
      </c>
      <c r="B177" t="s">
        <v>24</v>
      </c>
      <c r="C177" t="s">
        <v>727</v>
      </c>
      <c r="D177" t="s">
        <v>728</v>
      </c>
      <c r="E177" t="s">
        <v>729</v>
      </c>
      <c r="F177" t="s">
        <v>730</v>
      </c>
      <c r="G177" t="s">
        <v>726</v>
      </c>
      <c r="H177" t="s">
        <v>731</v>
      </c>
      <c r="J177" s="2">
        <v>0</v>
      </c>
      <c r="K177" s="3">
        <v>388126.13</v>
      </c>
      <c r="L177" t="s">
        <v>30</v>
      </c>
      <c r="M177" t="s">
        <v>31</v>
      </c>
      <c r="N177" t="s">
        <v>732</v>
      </c>
      <c r="P177" t="s">
        <v>22</v>
      </c>
      <c r="Q177" s="1">
        <v>43947.487430555557</v>
      </c>
    </row>
    <row r="178" spans="1:17" x14ac:dyDescent="0.35">
      <c r="A178" s="1">
        <v>43658</v>
      </c>
      <c r="B178" t="s">
        <v>24</v>
      </c>
      <c r="C178" t="s">
        <v>25</v>
      </c>
      <c r="D178" t="s">
        <v>26</v>
      </c>
      <c r="E178" t="s">
        <v>27</v>
      </c>
      <c r="F178" t="s">
        <v>28</v>
      </c>
      <c r="G178" t="s">
        <v>23</v>
      </c>
      <c r="H178" t="s">
        <v>29</v>
      </c>
      <c r="J178" s="2">
        <v>0</v>
      </c>
      <c r="K178" s="3">
        <v>50000</v>
      </c>
      <c r="L178" t="s">
        <v>30</v>
      </c>
      <c r="M178" t="s">
        <v>31</v>
      </c>
      <c r="N178" t="s">
        <v>32</v>
      </c>
      <c r="P178" t="s">
        <v>22</v>
      </c>
      <c r="Q178" s="1">
        <v>43889.652592592603</v>
      </c>
    </row>
    <row r="179" spans="1:17" x14ac:dyDescent="0.35">
      <c r="A179" s="1">
        <v>43658</v>
      </c>
      <c r="B179" t="s">
        <v>24</v>
      </c>
      <c r="C179" t="s">
        <v>1988</v>
      </c>
      <c r="D179" t="s">
        <v>1989</v>
      </c>
      <c r="F179" t="s">
        <v>1990</v>
      </c>
      <c r="G179" t="s">
        <v>1991</v>
      </c>
      <c r="H179" t="s">
        <v>23</v>
      </c>
      <c r="J179" s="2">
        <v>0</v>
      </c>
      <c r="K179" s="3">
        <v>50000</v>
      </c>
      <c r="L179" t="s">
        <v>30</v>
      </c>
      <c r="M179" t="s">
        <v>31</v>
      </c>
      <c r="N179" t="s">
        <v>32</v>
      </c>
      <c r="P179" t="s">
        <v>22</v>
      </c>
      <c r="Q179" s="1">
        <v>43889.652592592603</v>
      </c>
    </row>
    <row r="180" spans="1:17" x14ac:dyDescent="0.35">
      <c r="A180" s="1">
        <v>43686</v>
      </c>
      <c r="B180" t="s">
        <v>24</v>
      </c>
      <c r="C180" t="s">
        <v>53</v>
      </c>
      <c r="D180" t="s">
        <v>54</v>
      </c>
      <c r="F180" t="s">
        <v>55</v>
      </c>
      <c r="G180" t="s">
        <v>23</v>
      </c>
      <c r="H180" t="s">
        <v>56</v>
      </c>
      <c r="J180" s="2">
        <v>0</v>
      </c>
      <c r="K180" s="3">
        <v>1800</v>
      </c>
      <c r="L180" t="s">
        <v>30</v>
      </c>
      <c r="M180" t="s">
        <v>31</v>
      </c>
      <c r="N180" t="s">
        <v>57</v>
      </c>
      <c r="P180" t="s">
        <v>22</v>
      </c>
      <c r="Q180" s="1">
        <v>43889.652592592603</v>
      </c>
    </row>
    <row r="181" spans="1:17" x14ac:dyDescent="0.35">
      <c r="A181" s="1">
        <v>43689</v>
      </c>
      <c r="B181" t="s">
        <v>24</v>
      </c>
      <c r="C181" t="s">
        <v>68</v>
      </c>
      <c r="D181" t="s">
        <v>69</v>
      </c>
      <c r="E181" t="s">
        <v>70</v>
      </c>
      <c r="F181" t="s">
        <v>72</v>
      </c>
      <c r="G181" t="s">
        <v>23</v>
      </c>
      <c r="H181" t="s">
        <v>56</v>
      </c>
      <c r="J181" s="2">
        <v>0</v>
      </c>
      <c r="K181" s="3">
        <v>1800</v>
      </c>
      <c r="L181" t="s">
        <v>30</v>
      </c>
      <c r="M181" t="s">
        <v>31</v>
      </c>
      <c r="N181" t="s">
        <v>57</v>
      </c>
      <c r="P181" t="s">
        <v>22</v>
      </c>
      <c r="Q181" s="1">
        <v>43889.652592592603</v>
      </c>
    </row>
    <row r="182" spans="1:17" x14ac:dyDescent="0.35">
      <c r="A182" s="1">
        <v>43689</v>
      </c>
      <c r="B182" t="s">
        <v>24</v>
      </c>
      <c r="C182" t="s">
        <v>85</v>
      </c>
      <c r="D182" t="s">
        <v>86</v>
      </c>
      <c r="E182" t="s">
        <v>87</v>
      </c>
      <c r="F182" t="s">
        <v>72</v>
      </c>
      <c r="G182" t="s">
        <v>23</v>
      </c>
      <c r="H182" t="s">
        <v>56</v>
      </c>
      <c r="J182" s="2">
        <v>0</v>
      </c>
      <c r="K182" s="3">
        <v>1800</v>
      </c>
      <c r="L182" t="s">
        <v>30</v>
      </c>
      <c r="M182" t="s">
        <v>31</v>
      </c>
      <c r="N182" t="s">
        <v>57</v>
      </c>
      <c r="P182" t="s">
        <v>22</v>
      </c>
      <c r="Q182" s="1">
        <v>43889.652592592603</v>
      </c>
    </row>
    <row r="183" spans="1:17" x14ac:dyDescent="0.35">
      <c r="A183" s="1">
        <v>43690</v>
      </c>
      <c r="B183" t="s">
        <v>24</v>
      </c>
      <c r="C183" t="s">
        <v>97</v>
      </c>
      <c r="D183" t="s">
        <v>98</v>
      </c>
      <c r="E183" t="s">
        <v>99</v>
      </c>
      <c r="F183" t="s">
        <v>72</v>
      </c>
      <c r="G183" t="s">
        <v>23</v>
      </c>
      <c r="H183" t="s">
        <v>56</v>
      </c>
      <c r="J183" s="2">
        <v>0</v>
      </c>
      <c r="K183" s="3">
        <v>1800</v>
      </c>
      <c r="L183" t="s">
        <v>30</v>
      </c>
      <c r="M183" t="s">
        <v>31</v>
      </c>
      <c r="N183" t="s">
        <v>57</v>
      </c>
      <c r="P183" t="s">
        <v>22</v>
      </c>
      <c r="Q183" s="1">
        <v>43889.652592592603</v>
      </c>
    </row>
    <row r="184" spans="1:17" x14ac:dyDescent="0.35">
      <c r="A184" s="1">
        <v>43697</v>
      </c>
      <c r="B184" t="s">
        <v>24</v>
      </c>
      <c r="C184" t="s">
        <v>133</v>
      </c>
      <c r="D184" t="s">
        <v>134</v>
      </c>
      <c r="F184" t="s">
        <v>135</v>
      </c>
      <c r="G184" t="s">
        <v>23</v>
      </c>
      <c r="H184" t="s">
        <v>56</v>
      </c>
      <c r="J184" s="2">
        <v>0</v>
      </c>
      <c r="K184" s="3">
        <v>1800</v>
      </c>
      <c r="L184" t="s">
        <v>30</v>
      </c>
      <c r="M184" t="s">
        <v>31</v>
      </c>
      <c r="N184" t="s">
        <v>57</v>
      </c>
      <c r="P184" t="s">
        <v>22</v>
      </c>
      <c r="Q184" s="1">
        <v>43889.652592592603</v>
      </c>
    </row>
    <row r="185" spans="1:17" x14ac:dyDescent="0.35">
      <c r="A185" s="1">
        <v>43746</v>
      </c>
      <c r="B185" t="s">
        <v>24</v>
      </c>
      <c r="C185" t="s">
        <v>235</v>
      </c>
      <c r="F185" t="s">
        <v>236</v>
      </c>
      <c r="G185" t="s">
        <v>23</v>
      </c>
      <c r="H185" t="s">
        <v>237</v>
      </c>
      <c r="J185" s="2">
        <v>0</v>
      </c>
      <c r="K185" s="3">
        <v>2070</v>
      </c>
      <c r="L185" t="s">
        <v>30</v>
      </c>
      <c r="M185" t="s">
        <v>31</v>
      </c>
      <c r="N185" t="s">
        <v>57</v>
      </c>
      <c r="P185" t="s">
        <v>22</v>
      </c>
      <c r="Q185" s="1">
        <v>43889.652592592603</v>
      </c>
    </row>
    <row r="186" spans="1:17" x14ac:dyDescent="0.35">
      <c r="A186" s="1">
        <v>43747</v>
      </c>
      <c r="B186" t="s">
        <v>24</v>
      </c>
      <c r="C186" t="s">
        <v>238</v>
      </c>
      <c r="F186" t="s">
        <v>239</v>
      </c>
      <c r="G186" t="s">
        <v>23</v>
      </c>
      <c r="H186" t="s">
        <v>237</v>
      </c>
      <c r="J186" s="2">
        <v>0</v>
      </c>
      <c r="K186" s="3">
        <v>690</v>
      </c>
      <c r="L186" t="s">
        <v>30</v>
      </c>
      <c r="M186" t="s">
        <v>31</v>
      </c>
      <c r="N186" t="s">
        <v>57</v>
      </c>
      <c r="P186" t="s">
        <v>22</v>
      </c>
      <c r="Q186" s="1">
        <v>43889.652592592603</v>
      </c>
    </row>
    <row r="187" spans="1:17" x14ac:dyDescent="0.35">
      <c r="A187" s="1">
        <v>43747</v>
      </c>
      <c r="B187" t="s">
        <v>24</v>
      </c>
      <c r="C187" t="s">
        <v>240</v>
      </c>
      <c r="F187" t="s">
        <v>241</v>
      </c>
      <c r="G187" t="s">
        <v>23</v>
      </c>
      <c r="H187" t="s">
        <v>237</v>
      </c>
      <c r="J187" s="2">
        <v>0</v>
      </c>
      <c r="K187" s="3">
        <v>920</v>
      </c>
      <c r="L187" t="s">
        <v>30</v>
      </c>
      <c r="M187" t="s">
        <v>31</v>
      </c>
      <c r="N187" t="s">
        <v>57</v>
      </c>
      <c r="P187" t="s">
        <v>22</v>
      </c>
      <c r="Q187" s="1">
        <v>43889.652592592603</v>
      </c>
    </row>
    <row r="188" spans="1:17" x14ac:dyDescent="0.35">
      <c r="A188" s="1">
        <v>43747</v>
      </c>
      <c r="B188" t="s">
        <v>24</v>
      </c>
      <c r="C188" t="s">
        <v>242</v>
      </c>
      <c r="F188" t="s">
        <v>243</v>
      </c>
      <c r="G188" t="s">
        <v>23</v>
      </c>
      <c r="H188" t="s">
        <v>237</v>
      </c>
      <c r="J188" s="2">
        <v>0</v>
      </c>
      <c r="K188" s="3">
        <v>460</v>
      </c>
      <c r="L188" t="s">
        <v>30</v>
      </c>
      <c r="M188" t="s">
        <v>31</v>
      </c>
      <c r="N188" t="s">
        <v>57</v>
      </c>
      <c r="P188" t="s">
        <v>22</v>
      </c>
      <c r="Q188" s="1">
        <v>43889.652592592603</v>
      </c>
    </row>
    <row r="189" spans="1:17" x14ac:dyDescent="0.35">
      <c r="A189" s="1">
        <v>43749</v>
      </c>
      <c r="B189" t="s">
        <v>24</v>
      </c>
      <c r="C189" t="s">
        <v>244</v>
      </c>
      <c r="F189" t="s">
        <v>245</v>
      </c>
      <c r="G189" t="s">
        <v>23</v>
      </c>
      <c r="H189" t="s">
        <v>237</v>
      </c>
      <c r="J189" s="2">
        <v>0</v>
      </c>
      <c r="K189" s="3">
        <v>920</v>
      </c>
      <c r="L189" t="s">
        <v>30</v>
      </c>
      <c r="M189" t="s">
        <v>31</v>
      </c>
      <c r="N189" t="s">
        <v>57</v>
      </c>
      <c r="P189" t="s">
        <v>22</v>
      </c>
      <c r="Q189" s="1">
        <v>43889.652592592603</v>
      </c>
    </row>
    <row r="190" spans="1:17" x14ac:dyDescent="0.35">
      <c r="A190" s="1">
        <v>43752</v>
      </c>
      <c r="B190" t="s">
        <v>24</v>
      </c>
      <c r="C190" t="s">
        <v>246</v>
      </c>
      <c r="F190" t="s">
        <v>247</v>
      </c>
      <c r="G190" t="s">
        <v>23</v>
      </c>
      <c r="H190" t="s">
        <v>237</v>
      </c>
      <c r="J190" s="2">
        <v>0</v>
      </c>
      <c r="K190" s="3">
        <v>1150</v>
      </c>
      <c r="L190" t="s">
        <v>30</v>
      </c>
      <c r="M190" t="s">
        <v>31</v>
      </c>
      <c r="N190" t="s">
        <v>57</v>
      </c>
      <c r="P190" t="s">
        <v>22</v>
      </c>
      <c r="Q190" s="1">
        <v>43889.652592592603</v>
      </c>
    </row>
    <row r="191" spans="1:17" x14ac:dyDescent="0.35">
      <c r="A191" s="1">
        <v>43755</v>
      </c>
      <c r="B191" t="s">
        <v>24</v>
      </c>
      <c r="C191" t="s">
        <v>248</v>
      </c>
      <c r="F191" t="s">
        <v>249</v>
      </c>
      <c r="G191" t="s">
        <v>23</v>
      </c>
      <c r="H191" t="s">
        <v>237</v>
      </c>
      <c r="J191" s="2">
        <v>0</v>
      </c>
      <c r="K191" s="3">
        <v>460</v>
      </c>
      <c r="L191" t="s">
        <v>30</v>
      </c>
      <c r="M191" t="s">
        <v>31</v>
      </c>
      <c r="N191" t="s">
        <v>57</v>
      </c>
      <c r="P191" t="s">
        <v>22</v>
      </c>
      <c r="Q191" s="1">
        <v>43889.652592592603</v>
      </c>
    </row>
    <row r="192" spans="1:17" x14ac:dyDescent="0.35">
      <c r="A192" s="1">
        <v>43758</v>
      </c>
      <c r="B192" t="s">
        <v>24</v>
      </c>
      <c r="C192" t="s">
        <v>250</v>
      </c>
      <c r="D192" t="s">
        <v>251</v>
      </c>
      <c r="F192" t="s">
        <v>252</v>
      </c>
      <c r="G192" t="s">
        <v>23</v>
      </c>
      <c r="H192" t="s">
        <v>56</v>
      </c>
      <c r="J192" s="2">
        <v>0</v>
      </c>
      <c r="K192" s="3">
        <v>110000</v>
      </c>
      <c r="L192" t="s">
        <v>30</v>
      </c>
      <c r="M192" t="s">
        <v>31</v>
      </c>
      <c r="N192" t="s">
        <v>57</v>
      </c>
      <c r="P192" t="s">
        <v>22</v>
      </c>
      <c r="Q192" s="1">
        <v>43889.652592592603</v>
      </c>
    </row>
    <row r="193" spans="1:17" x14ac:dyDescent="0.35">
      <c r="A193" s="1">
        <v>43759</v>
      </c>
      <c r="B193" t="s">
        <v>24</v>
      </c>
      <c r="C193" t="s">
        <v>253</v>
      </c>
      <c r="D193" t="s">
        <v>254</v>
      </c>
      <c r="F193" t="s">
        <v>255</v>
      </c>
      <c r="G193" t="s">
        <v>23</v>
      </c>
      <c r="H193" t="s">
        <v>237</v>
      </c>
      <c r="J193" s="2">
        <v>0</v>
      </c>
      <c r="K193" s="3">
        <v>920</v>
      </c>
      <c r="L193" t="s">
        <v>30</v>
      </c>
      <c r="M193" t="s">
        <v>31</v>
      </c>
      <c r="N193" t="s">
        <v>57</v>
      </c>
      <c r="P193" t="s">
        <v>22</v>
      </c>
      <c r="Q193" s="1">
        <v>43949.722777777781</v>
      </c>
    </row>
    <row r="194" spans="1:17" x14ac:dyDescent="0.35">
      <c r="A194" s="1">
        <v>43759</v>
      </c>
      <c r="B194" t="s">
        <v>24</v>
      </c>
      <c r="C194" t="s">
        <v>256</v>
      </c>
      <c r="F194" t="s">
        <v>257</v>
      </c>
      <c r="G194" t="s">
        <v>23</v>
      </c>
      <c r="H194" t="s">
        <v>237</v>
      </c>
      <c r="J194" s="2">
        <v>0</v>
      </c>
      <c r="K194" s="3">
        <v>690</v>
      </c>
      <c r="L194" t="s">
        <v>30</v>
      </c>
      <c r="M194" t="s">
        <v>31</v>
      </c>
      <c r="N194" t="s">
        <v>57</v>
      </c>
      <c r="P194" t="s">
        <v>22</v>
      </c>
      <c r="Q194" s="1">
        <v>43889.652592592603</v>
      </c>
    </row>
    <row r="195" spans="1:17" x14ac:dyDescent="0.35">
      <c r="A195" s="1">
        <v>43767</v>
      </c>
      <c r="B195" t="s">
        <v>24</v>
      </c>
      <c r="C195" t="s">
        <v>258</v>
      </c>
      <c r="F195" t="s">
        <v>259</v>
      </c>
      <c r="G195" t="s">
        <v>23</v>
      </c>
      <c r="H195" t="s">
        <v>237</v>
      </c>
      <c r="J195" s="2">
        <v>0</v>
      </c>
      <c r="K195" s="3">
        <v>1380</v>
      </c>
      <c r="L195" t="s">
        <v>30</v>
      </c>
      <c r="M195" t="s">
        <v>31</v>
      </c>
      <c r="N195" t="s">
        <v>57</v>
      </c>
      <c r="P195" t="s">
        <v>22</v>
      </c>
      <c r="Q195" s="1">
        <v>43889.652592592603</v>
      </c>
    </row>
    <row r="196" spans="1:17" x14ac:dyDescent="0.35">
      <c r="A196" s="1">
        <v>43767</v>
      </c>
      <c r="B196" t="s">
        <v>24</v>
      </c>
      <c r="C196" t="s">
        <v>260</v>
      </c>
      <c r="F196" t="s">
        <v>134</v>
      </c>
      <c r="G196" t="s">
        <v>23</v>
      </c>
      <c r="H196" t="s">
        <v>237</v>
      </c>
      <c r="J196" s="2">
        <v>0</v>
      </c>
      <c r="K196" s="3">
        <v>2300</v>
      </c>
      <c r="L196" t="s">
        <v>30</v>
      </c>
      <c r="M196" t="s">
        <v>31</v>
      </c>
      <c r="N196" t="s">
        <v>57</v>
      </c>
      <c r="P196" t="s">
        <v>22</v>
      </c>
      <c r="Q196" s="1">
        <v>43889.652592592603</v>
      </c>
    </row>
    <row r="197" spans="1:17" x14ac:dyDescent="0.35">
      <c r="A197" s="1">
        <v>43768</v>
      </c>
      <c r="B197" t="s">
        <v>24</v>
      </c>
      <c r="C197" t="s">
        <v>261</v>
      </c>
      <c r="F197" t="s">
        <v>262</v>
      </c>
      <c r="G197" t="s">
        <v>23</v>
      </c>
      <c r="H197" t="s">
        <v>237</v>
      </c>
      <c r="J197" s="2">
        <v>0</v>
      </c>
      <c r="K197" s="3">
        <v>460</v>
      </c>
      <c r="L197" t="s">
        <v>30</v>
      </c>
      <c r="M197" t="s">
        <v>31</v>
      </c>
      <c r="N197" t="s">
        <v>57</v>
      </c>
      <c r="P197" t="s">
        <v>22</v>
      </c>
      <c r="Q197" s="1">
        <v>43889.652592592603</v>
      </c>
    </row>
    <row r="198" spans="1:17" x14ac:dyDescent="0.35">
      <c r="A198" s="1">
        <v>43769</v>
      </c>
      <c r="B198" t="s">
        <v>24</v>
      </c>
      <c r="C198" t="s">
        <v>264</v>
      </c>
      <c r="F198" t="s">
        <v>265</v>
      </c>
      <c r="G198" t="s">
        <v>23</v>
      </c>
      <c r="H198" t="s">
        <v>237</v>
      </c>
      <c r="J198" s="2">
        <v>0</v>
      </c>
      <c r="K198" s="3">
        <v>4370</v>
      </c>
      <c r="L198" t="s">
        <v>30</v>
      </c>
      <c r="M198" t="s">
        <v>31</v>
      </c>
      <c r="N198" t="s">
        <v>57</v>
      </c>
      <c r="P198" t="s">
        <v>22</v>
      </c>
      <c r="Q198" s="1">
        <v>43889.652592592603</v>
      </c>
    </row>
    <row r="199" spans="1:17" x14ac:dyDescent="0.35">
      <c r="A199" s="1">
        <v>43769</v>
      </c>
      <c r="B199" t="s">
        <v>24</v>
      </c>
      <c r="C199" t="s">
        <v>268</v>
      </c>
      <c r="F199" t="s">
        <v>269</v>
      </c>
      <c r="G199" t="s">
        <v>23</v>
      </c>
      <c r="H199" t="s">
        <v>237</v>
      </c>
      <c r="J199" s="2">
        <v>0</v>
      </c>
      <c r="K199" s="3">
        <v>5290</v>
      </c>
      <c r="L199" t="s">
        <v>30</v>
      </c>
      <c r="M199" t="s">
        <v>31</v>
      </c>
      <c r="N199" t="s">
        <v>57</v>
      </c>
      <c r="P199" t="s">
        <v>22</v>
      </c>
      <c r="Q199" s="1">
        <v>43889.652592592603</v>
      </c>
    </row>
    <row r="200" spans="1:17" x14ac:dyDescent="0.35">
      <c r="A200" s="1">
        <v>43776</v>
      </c>
      <c r="B200" t="s">
        <v>24</v>
      </c>
      <c r="C200" t="s">
        <v>270</v>
      </c>
      <c r="F200" t="s">
        <v>271</v>
      </c>
      <c r="G200" t="s">
        <v>23</v>
      </c>
      <c r="H200" t="s">
        <v>237</v>
      </c>
      <c r="J200" s="2">
        <v>0</v>
      </c>
      <c r="K200" s="3">
        <v>690</v>
      </c>
      <c r="L200" t="s">
        <v>30</v>
      </c>
      <c r="M200" t="s">
        <v>31</v>
      </c>
      <c r="N200" t="s">
        <v>57</v>
      </c>
      <c r="P200" t="s">
        <v>22</v>
      </c>
      <c r="Q200" s="1">
        <v>43889.652592592603</v>
      </c>
    </row>
    <row r="201" spans="1:17" x14ac:dyDescent="0.35">
      <c r="A201" s="1">
        <v>43776</v>
      </c>
      <c r="B201" t="s">
        <v>24</v>
      </c>
      <c r="C201" t="s">
        <v>272</v>
      </c>
      <c r="F201" t="s">
        <v>273</v>
      </c>
      <c r="G201" t="s">
        <v>23</v>
      </c>
      <c r="H201" t="s">
        <v>237</v>
      </c>
      <c r="J201" s="2">
        <v>0</v>
      </c>
      <c r="K201" s="3">
        <v>690</v>
      </c>
      <c r="L201" t="s">
        <v>30</v>
      </c>
      <c r="M201" t="s">
        <v>31</v>
      </c>
      <c r="N201" t="s">
        <v>57</v>
      </c>
      <c r="P201" t="s">
        <v>22</v>
      </c>
      <c r="Q201" s="1">
        <v>43889.652592592603</v>
      </c>
    </row>
    <row r="202" spans="1:17" x14ac:dyDescent="0.35">
      <c r="A202" s="1">
        <v>43844</v>
      </c>
      <c r="B202" t="s">
        <v>24</v>
      </c>
      <c r="C202" t="s">
        <v>281</v>
      </c>
      <c r="D202" t="s">
        <v>276</v>
      </c>
      <c r="F202" t="s">
        <v>282</v>
      </c>
      <c r="G202" t="s">
        <v>23</v>
      </c>
      <c r="H202" t="s">
        <v>283</v>
      </c>
      <c r="J202" s="2">
        <v>0</v>
      </c>
      <c r="K202" s="3">
        <v>4000</v>
      </c>
      <c r="L202" t="s">
        <v>30</v>
      </c>
      <c r="M202" t="s">
        <v>31</v>
      </c>
      <c r="N202" t="s">
        <v>57</v>
      </c>
      <c r="P202" t="s">
        <v>22</v>
      </c>
      <c r="Q202" s="1">
        <v>43949.722777777781</v>
      </c>
    </row>
    <row r="203" spans="1:17" x14ac:dyDescent="0.35">
      <c r="A203" s="1">
        <v>43874</v>
      </c>
      <c r="B203" t="s">
        <v>24</v>
      </c>
      <c r="C203" t="s">
        <v>293</v>
      </c>
      <c r="D203" t="s">
        <v>206</v>
      </c>
      <c r="E203" t="s">
        <v>207</v>
      </c>
      <c r="F203" t="s">
        <v>295</v>
      </c>
      <c r="G203" t="s">
        <v>23</v>
      </c>
      <c r="H203" t="s">
        <v>283</v>
      </c>
      <c r="J203" s="2">
        <v>0</v>
      </c>
      <c r="K203" s="3">
        <v>1800</v>
      </c>
      <c r="L203" t="s">
        <v>30</v>
      </c>
      <c r="M203" t="s">
        <v>31</v>
      </c>
      <c r="N203" t="s">
        <v>57</v>
      </c>
      <c r="P203" t="s">
        <v>22</v>
      </c>
      <c r="Q203" s="1">
        <v>43949.722777777781</v>
      </c>
    </row>
    <row r="204" spans="1:17" x14ac:dyDescent="0.35">
      <c r="A204" s="1">
        <v>43879</v>
      </c>
      <c r="B204" t="s">
        <v>24</v>
      </c>
      <c r="C204" t="s">
        <v>329</v>
      </c>
      <c r="F204" t="s">
        <v>245</v>
      </c>
      <c r="G204" t="s">
        <v>23</v>
      </c>
      <c r="H204" t="s">
        <v>330</v>
      </c>
      <c r="J204" s="2">
        <v>0</v>
      </c>
      <c r="K204" s="3">
        <v>1800</v>
      </c>
      <c r="L204" t="s">
        <v>30</v>
      </c>
      <c r="M204" t="s">
        <v>31</v>
      </c>
      <c r="N204" t="s">
        <v>57</v>
      </c>
      <c r="P204" t="s">
        <v>22</v>
      </c>
      <c r="Q204" s="1">
        <v>43929.458645833343</v>
      </c>
    </row>
    <row r="205" spans="1:17" x14ac:dyDescent="0.35">
      <c r="A205" s="1">
        <v>43879</v>
      </c>
      <c r="B205" t="s">
        <v>24</v>
      </c>
      <c r="C205" t="s">
        <v>331</v>
      </c>
      <c r="F205" t="s">
        <v>257</v>
      </c>
      <c r="G205" t="s">
        <v>23</v>
      </c>
      <c r="H205" t="s">
        <v>330</v>
      </c>
      <c r="J205" s="2">
        <v>0</v>
      </c>
      <c r="K205" s="3">
        <v>1800</v>
      </c>
      <c r="L205" t="s">
        <v>30</v>
      </c>
      <c r="M205" t="s">
        <v>31</v>
      </c>
      <c r="N205" t="s">
        <v>57</v>
      </c>
      <c r="P205" t="s">
        <v>22</v>
      </c>
      <c r="Q205" s="1">
        <v>43929.458645833343</v>
      </c>
    </row>
    <row r="206" spans="1:17" x14ac:dyDescent="0.35">
      <c r="A206" s="1">
        <v>43881</v>
      </c>
      <c r="B206" t="s">
        <v>24</v>
      </c>
      <c r="C206" t="s">
        <v>336</v>
      </c>
      <c r="D206" t="s">
        <v>173</v>
      </c>
      <c r="E206" t="s">
        <v>174</v>
      </c>
      <c r="F206" t="s">
        <v>338</v>
      </c>
      <c r="G206" t="s">
        <v>23</v>
      </c>
      <c r="H206" t="s">
        <v>283</v>
      </c>
      <c r="J206" s="2">
        <v>0</v>
      </c>
      <c r="K206" s="3">
        <v>1800</v>
      </c>
      <c r="L206" t="s">
        <v>30</v>
      </c>
      <c r="M206" t="s">
        <v>31</v>
      </c>
      <c r="N206" t="s">
        <v>57</v>
      </c>
      <c r="P206" t="s">
        <v>22</v>
      </c>
      <c r="Q206" s="1">
        <v>43949.722777777781</v>
      </c>
    </row>
    <row r="207" spans="1:17" x14ac:dyDescent="0.35">
      <c r="A207" s="1">
        <v>43881</v>
      </c>
      <c r="B207" t="s">
        <v>24</v>
      </c>
      <c r="C207" t="s">
        <v>343</v>
      </c>
      <c r="F207" t="s">
        <v>344</v>
      </c>
      <c r="G207" t="s">
        <v>23</v>
      </c>
      <c r="H207" t="s">
        <v>330</v>
      </c>
      <c r="J207" s="2">
        <v>0</v>
      </c>
      <c r="K207" s="3">
        <v>1800</v>
      </c>
      <c r="L207" t="s">
        <v>30</v>
      </c>
      <c r="M207" t="s">
        <v>31</v>
      </c>
      <c r="N207" t="s">
        <v>57</v>
      </c>
      <c r="P207" t="s">
        <v>22</v>
      </c>
      <c r="Q207" s="1">
        <v>43929.458645833343</v>
      </c>
    </row>
    <row r="208" spans="1:17" x14ac:dyDescent="0.35">
      <c r="A208" s="1">
        <v>43884</v>
      </c>
      <c r="B208" t="s">
        <v>24</v>
      </c>
      <c r="C208" t="s">
        <v>345</v>
      </c>
      <c r="F208" t="s">
        <v>346</v>
      </c>
      <c r="G208" t="s">
        <v>23</v>
      </c>
      <c r="H208" t="s">
        <v>330</v>
      </c>
      <c r="J208" s="2">
        <v>0</v>
      </c>
      <c r="K208" s="3">
        <v>1000</v>
      </c>
      <c r="L208" t="s">
        <v>30</v>
      </c>
      <c r="M208" t="s">
        <v>31</v>
      </c>
      <c r="N208" t="s">
        <v>57</v>
      </c>
      <c r="P208" t="s">
        <v>22</v>
      </c>
      <c r="Q208" s="1">
        <v>43929.492291666669</v>
      </c>
    </row>
    <row r="209" spans="1:17" x14ac:dyDescent="0.35">
      <c r="A209" s="1">
        <v>43885</v>
      </c>
      <c r="B209" t="s">
        <v>24</v>
      </c>
      <c r="C209" t="s">
        <v>351</v>
      </c>
      <c r="F209" t="s">
        <v>352</v>
      </c>
      <c r="G209" t="s">
        <v>23</v>
      </c>
      <c r="H209" t="s">
        <v>330</v>
      </c>
      <c r="J209" s="2">
        <v>0</v>
      </c>
      <c r="K209" s="3">
        <v>1800</v>
      </c>
      <c r="L209" t="s">
        <v>30</v>
      </c>
      <c r="M209" t="s">
        <v>31</v>
      </c>
      <c r="N209" t="s">
        <v>57</v>
      </c>
      <c r="P209" t="s">
        <v>22</v>
      </c>
      <c r="Q209" s="1">
        <v>43929.458645833343</v>
      </c>
    </row>
    <row r="210" spans="1:17" x14ac:dyDescent="0.35">
      <c r="A210" s="1">
        <v>43886</v>
      </c>
      <c r="B210" t="s">
        <v>24</v>
      </c>
      <c r="C210" t="s">
        <v>361</v>
      </c>
      <c r="F210" t="s">
        <v>362</v>
      </c>
      <c r="G210" t="s">
        <v>23</v>
      </c>
      <c r="H210" t="s">
        <v>330</v>
      </c>
      <c r="J210" s="2">
        <v>0</v>
      </c>
      <c r="K210" s="3">
        <v>3600</v>
      </c>
      <c r="L210" t="s">
        <v>30</v>
      </c>
      <c r="M210" t="s">
        <v>31</v>
      </c>
      <c r="N210" t="s">
        <v>57</v>
      </c>
      <c r="P210" t="s">
        <v>22</v>
      </c>
      <c r="Q210" s="1">
        <v>43929.49119212963</v>
      </c>
    </row>
    <row r="211" spans="1:17" x14ac:dyDescent="0.35">
      <c r="A211" s="1">
        <v>43886</v>
      </c>
      <c r="B211" t="s">
        <v>24</v>
      </c>
      <c r="C211" t="s">
        <v>363</v>
      </c>
      <c r="F211" t="s">
        <v>364</v>
      </c>
      <c r="G211" t="s">
        <v>23</v>
      </c>
      <c r="H211" t="s">
        <v>330</v>
      </c>
      <c r="J211" s="2">
        <v>0</v>
      </c>
      <c r="K211" s="3">
        <v>1800</v>
      </c>
      <c r="L211" t="s">
        <v>30</v>
      </c>
      <c r="M211" t="s">
        <v>31</v>
      </c>
      <c r="N211" t="s">
        <v>57</v>
      </c>
      <c r="P211" t="s">
        <v>22</v>
      </c>
      <c r="Q211" s="1">
        <v>43929.458645833343</v>
      </c>
    </row>
    <row r="212" spans="1:17" x14ac:dyDescent="0.35">
      <c r="A212" s="1">
        <v>43887</v>
      </c>
      <c r="B212" t="s">
        <v>24</v>
      </c>
      <c r="C212" t="s">
        <v>365</v>
      </c>
      <c r="F212" t="s">
        <v>366</v>
      </c>
      <c r="G212" t="s">
        <v>23</v>
      </c>
      <c r="H212" t="s">
        <v>330</v>
      </c>
      <c r="J212" s="2">
        <v>0</v>
      </c>
      <c r="K212" s="3">
        <v>1800</v>
      </c>
      <c r="L212" t="s">
        <v>30</v>
      </c>
      <c r="M212" t="s">
        <v>31</v>
      </c>
      <c r="N212" t="s">
        <v>57</v>
      </c>
      <c r="P212" t="s">
        <v>22</v>
      </c>
      <c r="Q212" s="1">
        <v>43929.458645833343</v>
      </c>
    </row>
    <row r="213" spans="1:17" x14ac:dyDescent="0.35">
      <c r="A213" s="1">
        <v>43892</v>
      </c>
      <c r="B213" t="s">
        <v>24</v>
      </c>
      <c r="C213" t="s">
        <v>380</v>
      </c>
      <c r="F213" t="s">
        <v>239</v>
      </c>
      <c r="G213" t="s">
        <v>23</v>
      </c>
      <c r="H213" t="s">
        <v>330</v>
      </c>
      <c r="J213" s="2">
        <v>0</v>
      </c>
      <c r="K213" s="3">
        <v>1800</v>
      </c>
      <c r="L213" t="s">
        <v>30</v>
      </c>
      <c r="M213" t="s">
        <v>31</v>
      </c>
      <c r="N213" t="s">
        <v>57</v>
      </c>
      <c r="P213" t="s">
        <v>22</v>
      </c>
      <c r="Q213" s="1">
        <v>43929.471909722219</v>
      </c>
    </row>
    <row r="214" spans="1:17" x14ac:dyDescent="0.35">
      <c r="A214" s="1">
        <v>43892</v>
      </c>
      <c r="B214" t="s">
        <v>24</v>
      </c>
      <c r="C214" t="s">
        <v>381</v>
      </c>
      <c r="F214" t="s">
        <v>247</v>
      </c>
      <c r="G214" t="s">
        <v>23</v>
      </c>
      <c r="H214" t="s">
        <v>330</v>
      </c>
      <c r="J214" s="2">
        <v>0</v>
      </c>
      <c r="K214" s="3">
        <v>1800</v>
      </c>
      <c r="L214" t="s">
        <v>30</v>
      </c>
      <c r="M214" t="s">
        <v>31</v>
      </c>
      <c r="N214" t="s">
        <v>57</v>
      </c>
      <c r="P214" t="s">
        <v>22</v>
      </c>
      <c r="Q214" s="1">
        <v>43929.471909722219</v>
      </c>
    </row>
    <row r="215" spans="1:17" x14ac:dyDescent="0.35">
      <c r="A215" s="1">
        <v>43893</v>
      </c>
      <c r="B215" t="s">
        <v>24</v>
      </c>
      <c r="C215" t="s">
        <v>382</v>
      </c>
      <c r="F215" t="s">
        <v>233</v>
      </c>
      <c r="G215" t="s">
        <v>23</v>
      </c>
      <c r="H215" t="s">
        <v>330</v>
      </c>
      <c r="J215" s="2">
        <v>0</v>
      </c>
      <c r="K215" s="3">
        <v>2800</v>
      </c>
      <c r="L215" t="s">
        <v>30</v>
      </c>
      <c r="M215" t="s">
        <v>31</v>
      </c>
      <c r="N215" t="s">
        <v>57</v>
      </c>
      <c r="P215" t="s">
        <v>22</v>
      </c>
      <c r="Q215" s="1">
        <v>43929.471932870372</v>
      </c>
    </row>
    <row r="216" spans="1:17" x14ac:dyDescent="0.35">
      <c r="A216" s="1">
        <v>43893</v>
      </c>
      <c r="B216" t="s">
        <v>24</v>
      </c>
      <c r="C216" t="s">
        <v>383</v>
      </c>
      <c r="F216" t="s">
        <v>239</v>
      </c>
      <c r="G216" t="s">
        <v>23</v>
      </c>
      <c r="H216" t="s">
        <v>330</v>
      </c>
      <c r="J216" s="2">
        <v>0</v>
      </c>
      <c r="K216" s="3">
        <v>1800</v>
      </c>
      <c r="L216" t="s">
        <v>30</v>
      </c>
      <c r="M216" t="s">
        <v>31</v>
      </c>
      <c r="N216" t="s">
        <v>57</v>
      </c>
      <c r="P216" t="s">
        <v>22</v>
      </c>
      <c r="Q216" s="1">
        <v>43929.471909722219</v>
      </c>
    </row>
    <row r="217" spans="1:17" x14ac:dyDescent="0.35">
      <c r="A217" s="1">
        <v>43893</v>
      </c>
      <c r="B217" t="s">
        <v>24</v>
      </c>
      <c r="C217" t="s">
        <v>386</v>
      </c>
      <c r="F217" t="s">
        <v>387</v>
      </c>
      <c r="G217" t="s">
        <v>23</v>
      </c>
      <c r="H217" t="s">
        <v>330</v>
      </c>
      <c r="J217" s="2">
        <v>0</v>
      </c>
      <c r="K217" s="3">
        <v>1800</v>
      </c>
      <c r="L217" t="s">
        <v>30</v>
      </c>
      <c r="M217" t="s">
        <v>31</v>
      </c>
      <c r="N217" t="s">
        <v>57</v>
      </c>
      <c r="P217" t="s">
        <v>22</v>
      </c>
      <c r="Q217" s="1">
        <v>43929.471909722219</v>
      </c>
    </row>
    <row r="218" spans="1:17" x14ac:dyDescent="0.35">
      <c r="A218" s="1">
        <v>43893</v>
      </c>
      <c r="B218" t="s">
        <v>24</v>
      </c>
      <c r="C218" t="s">
        <v>388</v>
      </c>
      <c r="F218" t="s">
        <v>251</v>
      </c>
      <c r="G218" t="s">
        <v>23</v>
      </c>
      <c r="H218" t="s">
        <v>330</v>
      </c>
      <c r="J218" s="2">
        <v>0</v>
      </c>
      <c r="K218" s="3">
        <v>1800</v>
      </c>
      <c r="L218" t="s">
        <v>30</v>
      </c>
      <c r="M218" t="s">
        <v>31</v>
      </c>
      <c r="N218" t="s">
        <v>57</v>
      </c>
      <c r="P218" t="s">
        <v>22</v>
      </c>
      <c r="Q218" s="1">
        <v>43929.471909722219</v>
      </c>
    </row>
    <row r="219" spans="1:17" x14ac:dyDescent="0.35">
      <c r="A219" s="1">
        <v>43894</v>
      </c>
      <c r="B219" t="s">
        <v>24</v>
      </c>
      <c r="C219" t="s">
        <v>389</v>
      </c>
      <c r="F219" t="s">
        <v>390</v>
      </c>
      <c r="G219" t="s">
        <v>23</v>
      </c>
      <c r="H219" t="s">
        <v>330</v>
      </c>
      <c r="J219" s="2">
        <v>0</v>
      </c>
      <c r="K219" s="3">
        <v>1800</v>
      </c>
      <c r="L219" t="s">
        <v>30</v>
      </c>
      <c r="M219" t="s">
        <v>31</v>
      </c>
      <c r="N219" t="s">
        <v>57</v>
      </c>
      <c r="P219" t="s">
        <v>22</v>
      </c>
      <c r="Q219" s="1">
        <v>43929.471909722219</v>
      </c>
    </row>
    <row r="220" spans="1:17" x14ac:dyDescent="0.35">
      <c r="A220" s="1">
        <v>43894</v>
      </c>
      <c r="B220" t="s">
        <v>24</v>
      </c>
      <c r="C220" t="s">
        <v>391</v>
      </c>
      <c r="F220" t="s">
        <v>392</v>
      </c>
      <c r="G220" t="s">
        <v>23</v>
      </c>
      <c r="H220" t="s">
        <v>330</v>
      </c>
      <c r="J220" s="2">
        <v>0</v>
      </c>
      <c r="K220" s="3">
        <v>2000</v>
      </c>
      <c r="L220" t="s">
        <v>30</v>
      </c>
      <c r="M220" t="s">
        <v>31</v>
      </c>
      <c r="N220" t="s">
        <v>57</v>
      </c>
      <c r="P220" t="s">
        <v>22</v>
      </c>
      <c r="Q220" s="1">
        <v>43929.471932870372</v>
      </c>
    </row>
    <row r="221" spans="1:17" x14ac:dyDescent="0.35">
      <c r="A221" s="1">
        <v>43894</v>
      </c>
      <c r="B221" t="s">
        <v>24</v>
      </c>
      <c r="C221" t="s">
        <v>393</v>
      </c>
      <c r="F221" t="s">
        <v>394</v>
      </c>
      <c r="G221" t="s">
        <v>23</v>
      </c>
      <c r="H221" t="s">
        <v>330</v>
      </c>
      <c r="J221" s="2">
        <v>0</v>
      </c>
      <c r="K221" s="3">
        <v>1800</v>
      </c>
      <c r="L221" t="s">
        <v>30</v>
      </c>
      <c r="M221" t="s">
        <v>31</v>
      </c>
      <c r="N221" t="s">
        <v>57</v>
      </c>
      <c r="P221" t="s">
        <v>22</v>
      </c>
      <c r="Q221" s="1">
        <v>43929.471909722219</v>
      </c>
    </row>
    <row r="222" spans="1:17" x14ac:dyDescent="0.35">
      <c r="A222" s="1">
        <v>43894</v>
      </c>
      <c r="B222" t="s">
        <v>24</v>
      </c>
      <c r="C222" t="s">
        <v>395</v>
      </c>
      <c r="F222" t="s">
        <v>396</v>
      </c>
      <c r="G222" t="s">
        <v>23</v>
      </c>
      <c r="H222" t="s">
        <v>330</v>
      </c>
      <c r="J222" s="2">
        <v>0</v>
      </c>
      <c r="K222" s="3">
        <v>1800</v>
      </c>
      <c r="L222" t="s">
        <v>30</v>
      </c>
      <c r="M222" t="s">
        <v>31</v>
      </c>
      <c r="N222" t="s">
        <v>57</v>
      </c>
      <c r="P222" t="s">
        <v>22</v>
      </c>
      <c r="Q222" s="1">
        <v>43929.471909722219</v>
      </c>
    </row>
    <row r="223" spans="1:17" x14ac:dyDescent="0.35">
      <c r="A223" s="1">
        <v>43894</v>
      </c>
      <c r="B223" t="s">
        <v>24</v>
      </c>
      <c r="C223" t="s">
        <v>397</v>
      </c>
      <c r="F223" t="s">
        <v>398</v>
      </c>
      <c r="G223" t="s">
        <v>23</v>
      </c>
      <c r="H223" t="s">
        <v>330</v>
      </c>
      <c r="J223" s="2">
        <v>0</v>
      </c>
      <c r="K223" s="3">
        <v>1800</v>
      </c>
      <c r="L223" t="s">
        <v>30</v>
      </c>
      <c r="M223" t="s">
        <v>31</v>
      </c>
      <c r="N223" t="s">
        <v>57</v>
      </c>
      <c r="P223" t="s">
        <v>22</v>
      </c>
      <c r="Q223" s="1">
        <v>43929.471921296303</v>
      </c>
    </row>
    <row r="224" spans="1:17" x14ac:dyDescent="0.35">
      <c r="A224" s="1">
        <v>43895</v>
      </c>
      <c r="B224" t="s">
        <v>24</v>
      </c>
      <c r="C224" t="s">
        <v>402</v>
      </c>
      <c r="F224" t="s">
        <v>403</v>
      </c>
      <c r="G224" t="s">
        <v>23</v>
      </c>
      <c r="H224" t="s">
        <v>330</v>
      </c>
      <c r="J224" s="2">
        <v>0</v>
      </c>
      <c r="K224" s="3">
        <v>1800</v>
      </c>
      <c r="L224" t="s">
        <v>30</v>
      </c>
      <c r="M224" t="s">
        <v>31</v>
      </c>
      <c r="N224" t="s">
        <v>57</v>
      </c>
      <c r="P224" t="s">
        <v>22</v>
      </c>
      <c r="Q224" s="1">
        <v>43929.471921296303</v>
      </c>
    </row>
    <row r="225" spans="1:17" x14ac:dyDescent="0.35">
      <c r="A225" s="1">
        <v>43895</v>
      </c>
      <c r="B225" t="s">
        <v>24</v>
      </c>
      <c r="C225" t="s">
        <v>404</v>
      </c>
      <c r="F225" t="s">
        <v>265</v>
      </c>
      <c r="G225" t="s">
        <v>23</v>
      </c>
      <c r="H225" t="s">
        <v>330</v>
      </c>
      <c r="J225" s="2">
        <v>0</v>
      </c>
      <c r="K225" s="3">
        <v>1800</v>
      </c>
      <c r="L225" t="s">
        <v>30</v>
      </c>
      <c r="M225" t="s">
        <v>31</v>
      </c>
      <c r="N225" t="s">
        <v>57</v>
      </c>
      <c r="P225" t="s">
        <v>22</v>
      </c>
      <c r="Q225" s="1">
        <v>43929.471921296303</v>
      </c>
    </row>
    <row r="226" spans="1:17" x14ac:dyDescent="0.35">
      <c r="A226" s="1">
        <v>43896</v>
      </c>
      <c r="B226" t="s">
        <v>24</v>
      </c>
      <c r="C226" t="s">
        <v>406</v>
      </c>
      <c r="D226" t="s">
        <v>276</v>
      </c>
      <c r="E226" t="s">
        <v>277</v>
      </c>
      <c r="F226" t="s">
        <v>408</v>
      </c>
      <c r="G226" t="s">
        <v>23</v>
      </c>
      <c r="H226" t="s">
        <v>283</v>
      </c>
      <c r="J226" s="2">
        <v>0</v>
      </c>
      <c r="K226" s="3">
        <v>1800</v>
      </c>
      <c r="M226" t="s">
        <v>31</v>
      </c>
      <c r="N226" t="s">
        <v>57</v>
      </c>
      <c r="P226" t="s">
        <v>22</v>
      </c>
      <c r="Q226" s="1">
        <v>44092.661261574067</v>
      </c>
    </row>
    <row r="227" spans="1:17" x14ac:dyDescent="0.35">
      <c r="A227" s="1">
        <v>43896</v>
      </c>
      <c r="B227" t="s">
        <v>24</v>
      </c>
      <c r="C227" t="s">
        <v>415</v>
      </c>
      <c r="F227" t="s">
        <v>267</v>
      </c>
      <c r="G227" t="s">
        <v>23</v>
      </c>
      <c r="H227" t="s">
        <v>330</v>
      </c>
      <c r="J227" s="2">
        <v>0</v>
      </c>
      <c r="K227" s="3">
        <v>3600</v>
      </c>
      <c r="L227" t="s">
        <v>30</v>
      </c>
      <c r="M227" t="s">
        <v>31</v>
      </c>
      <c r="N227" t="s">
        <v>57</v>
      </c>
      <c r="P227" t="s">
        <v>22</v>
      </c>
      <c r="Q227" s="1">
        <v>43929.471932870372</v>
      </c>
    </row>
    <row r="228" spans="1:17" x14ac:dyDescent="0.35">
      <c r="A228" s="1">
        <v>43896</v>
      </c>
      <c r="B228" t="s">
        <v>24</v>
      </c>
      <c r="C228" t="s">
        <v>418</v>
      </c>
      <c r="D228" t="s">
        <v>259</v>
      </c>
      <c r="F228" t="s">
        <v>259</v>
      </c>
      <c r="G228" t="s">
        <v>23</v>
      </c>
      <c r="H228" t="s">
        <v>330</v>
      </c>
      <c r="J228" s="2">
        <v>0</v>
      </c>
      <c r="K228" s="3">
        <v>1800</v>
      </c>
      <c r="L228" t="s">
        <v>30</v>
      </c>
      <c r="M228" t="s">
        <v>31</v>
      </c>
      <c r="N228" t="s">
        <v>57</v>
      </c>
      <c r="P228" t="s">
        <v>22</v>
      </c>
      <c r="Q228" s="1">
        <v>43929.491689814808</v>
      </c>
    </row>
    <row r="229" spans="1:17" x14ac:dyDescent="0.35">
      <c r="A229" s="1">
        <v>43896</v>
      </c>
      <c r="B229" t="s">
        <v>24</v>
      </c>
      <c r="C229" t="s">
        <v>419</v>
      </c>
      <c r="F229" t="s">
        <v>420</v>
      </c>
      <c r="G229" t="s">
        <v>23</v>
      </c>
      <c r="H229" t="s">
        <v>330</v>
      </c>
      <c r="J229" s="2">
        <v>0</v>
      </c>
      <c r="K229" s="3">
        <v>1800</v>
      </c>
      <c r="L229" t="s">
        <v>30</v>
      </c>
      <c r="M229" t="s">
        <v>31</v>
      </c>
      <c r="N229" t="s">
        <v>57</v>
      </c>
      <c r="P229" t="s">
        <v>22</v>
      </c>
      <c r="Q229" s="1">
        <v>43929.471921296303</v>
      </c>
    </row>
    <row r="230" spans="1:17" x14ac:dyDescent="0.35">
      <c r="A230" s="1">
        <v>43896</v>
      </c>
      <c r="B230" t="s">
        <v>24</v>
      </c>
      <c r="C230" t="s">
        <v>421</v>
      </c>
      <c r="F230" t="s">
        <v>422</v>
      </c>
      <c r="G230" t="s">
        <v>23</v>
      </c>
      <c r="H230" t="s">
        <v>330</v>
      </c>
      <c r="J230" s="2">
        <v>0</v>
      </c>
      <c r="K230" s="3">
        <v>1000</v>
      </c>
      <c r="L230" t="s">
        <v>30</v>
      </c>
      <c r="M230" t="s">
        <v>31</v>
      </c>
      <c r="N230" t="s">
        <v>57</v>
      </c>
      <c r="P230" t="s">
        <v>22</v>
      </c>
      <c r="Q230" s="1">
        <v>43929.471909722219</v>
      </c>
    </row>
    <row r="231" spans="1:17" x14ac:dyDescent="0.35">
      <c r="A231" s="1">
        <v>43896</v>
      </c>
      <c r="B231" t="s">
        <v>24</v>
      </c>
      <c r="C231" t="s">
        <v>424</v>
      </c>
      <c r="F231" t="s">
        <v>50</v>
      </c>
      <c r="G231" t="s">
        <v>23</v>
      </c>
      <c r="H231" t="s">
        <v>330</v>
      </c>
      <c r="J231" s="2">
        <v>0</v>
      </c>
      <c r="K231" s="3">
        <v>3600</v>
      </c>
      <c r="L231" t="s">
        <v>30</v>
      </c>
      <c r="M231" t="s">
        <v>31</v>
      </c>
      <c r="N231" t="s">
        <v>57</v>
      </c>
      <c r="P231" t="s">
        <v>22</v>
      </c>
      <c r="Q231" s="1">
        <v>43929.471932870372</v>
      </c>
    </row>
    <row r="232" spans="1:17" x14ac:dyDescent="0.35">
      <c r="A232" s="1">
        <v>43899</v>
      </c>
      <c r="B232" t="s">
        <v>24</v>
      </c>
      <c r="C232" t="s">
        <v>425</v>
      </c>
      <c r="F232" t="s">
        <v>426</v>
      </c>
      <c r="G232" t="s">
        <v>23</v>
      </c>
      <c r="H232" t="s">
        <v>330</v>
      </c>
      <c r="J232" s="2">
        <v>0</v>
      </c>
      <c r="K232" s="3">
        <v>1000</v>
      </c>
      <c r="L232" t="s">
        <v>30</v>
      </c>
      <c r="M232" t="s">
        <v>31</v>
      </c>
      <c r="N232" t="s">
        <v>57</v>
      </c>
      <c r="P232" t="s">
        <v>22</v>
      </c>
      <c r="Q232" s="1">
        <v>43929.471909722219</v>
      </c>
    </row>
    <row r="233" spans="1:17" x14ac:dyDescent="0.35">
      <c r="A233" s="1">
        <v>43899</v>
      </c>
      <c r="B233" t="s">
        <v>24</v>
      </c>
      <c r="C233" t="s">
        <v>427</v>
      </c>
      <c r="F233" t="s">
        <v>428</v>
      </c>
      <c r="G233" t="s">
        <v>23</v>
      </c>
      <c r="H233" t="s">
        <v>330</v>
      </c>
      <c r="J233" s="2">
        <v>0</v>
      </c>
      <c r="K233" s="3">
        <v>1800</v>
      </c>
      <c r="L233" t="s">
        <v>30</v>
      </c>
      <c r="M233" t="s">
        <v>31</v>
      </c>
      <c r="N233" t="s">
        <v>57</v>
      </c>
      <c r="P233" t="s">
        <v>22</v>
      </c>
      <c r="Q233" s="1">
        <v>43929.450219907398</v>
      </c>
    </row>
    <row r="234" spans="1:17" x14ac:dyDescent="0.35">
      <c r="A234" s="1">
        <v>43899</v>
      </c>
      <c r="B234" t="s">
        <v>24</v>
      </c>
      <c r="C234" t="s">
        <v>431</v>
      </c>
      <c r="F234" t="s">
        <v>241</v>
      </c>
      <c r="G234" t="s">
        <v>23</v>
      </c>
      <c r="H234" t="s">
        <v>330</v>
      </c>
      <c r="J234" s="2">
        <v>0</v>
      </c>
      <c r="K234" s="3">
        <v>1800</v>
      </c>
      <c r="L234" t="s">
        <v>30</v>
      </c>
      <c r="M234" t="s">
        <v>31</v>
      </c>
      <c r="N234" t="s">
        <v>57</v>
      </c>
      <c r="P234" t="s">
        <v>22</v>
      </c>
      <c r="Q234" s="1">
        <v>43929.450219907398</v>
      </c>
    </row>
    <row r="235" spans="1:17" x14ac:dyDescent="0.35">
      <c r="A235" s="1">
        <v>43900</v>
      </c>
      <c r="B235" t="s">
        <v>24</v>
      </c>
      <c r="C235" t="s">
        <v>432</v>
      </c>
      <c r="F235" t="s">
        <v>273</v>
      </c>
      <c r="G235" t="s">
        <v>23</v>
      </c>
      <c r="H235" t="s">
        <v>330</v>
      </c>
      <c r="J235" s="2">
        <v>0</v>
      </c>
      <c r="K235" s="3">
        <v>1800</v>
      </c>
      <c r="L235" t="s">
        <v>30</v>
      </c>
      <c r="M235" t="s">
        <v>31</v>
      </c>
      <c r="N235" t="s">
        <v>57</v>
      </c>
      <c r="P235" t="s">
        <v>22</v>
      </c>
      <c r="Q235" s="1">
        <v>43929.450219907398</v>
      </c>
    </row>
    <row r="236" spans="1:17" x14ac:dyDescent="0.35">
      <c r="A236" s="1">
        <v>43993</v>
      </c>
      <c r="B236" t="s">
        <v>24</v>
      </c>
      <c r="C236" t="s">
        <v>462</v>
      </c>
      <c r="D236" t="s">
        <v>463</v>
      </c>
      <c r="E236" t="s">
        <v>464</v>
      </c>
      <c r="F236" t="s">
        <v>465</v>
      </c>
      <c r="G236" t="s">
        <v>23</v>
      </c>
      <c r="H236" t="s">
        <v>237</v>
      </c>
      <c r="J236" s="2">
        <v>0</v>
      </c>
      <c r="K236" s="3">
        <v>2000</v>
      </c>
      <c r="N236" t="s">
        <v>57</v>
      </c>
      <c r="P236" t="s">
        <v>22</v>
      </c>
      <c r="Q236" s="1">
        <v>44092.636099537027</v>
      </c>
    </row>
    <row r="237" spans="1:17" x14ac:dyDescent="0.35">
      <c r="A237" s="1">
        <v>43663</v>
      </c>
      <c r="B237" t="s">
        <v>24</v>
      </c>
      <c r="C237" t="s">
        <v>473</v>
      </c>
      <c r="F237" t="s">
        <v>474</v>
      </c>
      <c r="G237" t="s">
        <v>470</v>
      </c>
      <c r="H237" t="s">
        <v>237</v>
      </c>
      <c r="I237" t="s">
        <v>471</v>
      </c>
      <c r="J237" s="2">
        <v>80</v>
      </c>
      <c r="K237" s="3">
        <v>2048.4</v>
      </c>
      <c r="L237" t="s">
        <v>30</v>
      </c>
      <c r="M237" t="s">
        <v>31</v>
      </c>
      <c r="N237" t="s">
        <v>57</v>
      </c>
      <c r="P237" t="s">
        <v>22</v>
      </c>
      <c r="Q237" s="1">
        <v>43949.722777777781</v>
      </c>
    </row>
    <row r="238" spans="1:17" x14ac:dyDescent="0.35">
      <c r="A238" s="1">
        <v>43689</v>
      </c>
      <c r="B238" t="s">
        <v>24</v>
      </c>
      <c r="C238" t="s">
        <v>479</v>
      </c>
      <c r="D238" t="s">
        <v>480</v>
      </c>
      <c r="E238" t="s">
        <v>481</v>
      </c>
      <c r="F238" t="s">
        <v>483</v>
      </c>
      <c r="G238" t="s">
        <v>470</v>
      </c>
      <c r="H238" t="s">
        <v>56</v>
      </c>
      <c r="I238" t="s">
        <v>471</v>
      </c>
      <c r="J238" s="2">
        <v>70</v>
      </c>
      <c r="K238" s="3">
        <v>1808.1</v>
      </c>
      <c r="L238" t="s">
        <v>30</v>
      </c>
      <c r="M238" t="s">
        <v>31</v>
      </c>
      <c r="N238" t="s">
        <v>57</v>
      </c>
      <c r="P238" t="s">
        <v>22</v>
      </c>
      <c r="Q238" s="1">
        <v>43889.652592592603</v>
      </c>
    </row>
    <row r="239" spans="1:17" x14ac:dyDescent="0.35">
      <c r="A239" s="1">
        <v>43690</v>
      </c>
      <c r="B239" t="s">
        <v>24</v>
      </c>
      <c r="C239" t="s">
        <v>502</v>
      </c>
      <c r="F239" t="s">
        <v>503</v>
      </c>
      <c r="G239" t="s">
        <v>470</v>
      </c>
      <c r="H239" t="s">
        <v>237</v>
      </c>
      <c r="I239" t="s">
        <v>471</v>
      </c>
      <c r="J239" s="2">
        <v>72</v>
      </c>
      <c r="K239" s="3">
        <v>1859.76</v>
      </c>
      <c r="L239" t="s">
        <v>30</v>
      </c>
      <c r="M239" t="s">
        <v>31</v>
      </c>
      <c r="N239" t="s">
        <v>57</v>
      </c>
      <c r="P239" t="s">
        <v>22</v>
      </c>
      <c r="Q239" s="1">
        <v>43889.652592592603</v>
      </c>
    </row>
    <row r="240" spans="1:17" x14ac:dyDescent="0.35">
      <c r="A240" s="1">
        <v>43690</v>
      </c>
      <c r="B240" t="s">
        <v>24</v>
      </c>
      <c r="C240" t="s">
        <v>512</v>
      </c>
      <c r="F240" t="s">
        <v>513</v>
      </c>
      <c r="G240" t="s">
        <v>470</v>
      </c>
      <c r="H240" t="s">
        <v>237</v>
      </c>
      <c r="I240" t="s">
        <v>471</v>
      </c>
      <c r="J240" s="2">
        <v>288</v>
      </c>
      <c r="K240" s="3">
        <v>7439.04</v>
      </c>
      <c r="L240" t="s">
        <v>30</v>
      </c>
      <c r="M240" t="s">
        <v>31</v>
      </c>
      <c r="N240" t="s">
        <v>57</v>
      </c>
      <c r="P240" t="s">
        <v>22</v>
      </c>
      <c r="Q240" s="1">
        <v>43889.652592592603</v>
      </c>
    </row>
    <row r="241" spans="1:17" x14ac:dyDescent="0.35">
      <c r="A241" s="1">
        <v>43690</v>
      </c>
      <c r="B241" t="s">
        <v>24</v>
      </c>
      <c r="C241" t="s">
        <v>514</v>
      </c>
      <c r="F241" t="s">
        <v>503</v>
      </c>
      <c r="G241" t="s">
        <v>470</v>
      </c>
      <c r="H241" t="s">
        <v>237</v>
      </c>
      <c r="I241" t="s">
        <v>471</v>
      </c>
      <c r="J241" s="2">
        <v>72</v>
      </c>
      <c r="K241" s="3">
        <v>1859.76</v>
      </c>
      <c r="L241" t="s">
        <v>30</v>
      </c>
      <c r="M241" t="s">
        <v>31</v>
      </c>
      <c r="N241" t="s">
        <v>57</v>
      </c>
      <c r="P241" t="s">
        <v>22</v>
      </c>
      <c r="Q241" s="1">
        <v>43889.652592592603</v>
      </c>
    </row>
    <row r="242" spans="1:17" x14ac:dyDescent="0.35">
      <c r="A242" s="1">
        <v>43690</v>
      </c>
      <c r="B242" t="s">
        <v>24</v>
      </c>
      <c r="C242" t="s">
        <v>515</v>
      </c>
      <c r="F242" t="s">
        <v>516</v>
      </c>
      <c r="G242" t="s">
        <v>470</v>
      </c>
      <c r="H242" t="s">
        <v>237</v>
      </c>
      <c r="I242" t="s">
        <v>471</v>
      </c>
      <c r="J242" s="2">
        <v>36</v>
      </c>
      <c r="K242" s="3">
        <v>929.88</v>
      </c>
      <c r="L242" t="s">
        <v>30</v>
      </c>
      <c r="M242" t="s">
        <v>31</v>
      </c>
      <c r="N242" t="s">
        <v>57</v>
      </c>
      <c r="P242" t="s">
        <v>22</v>
      </c>
      <c r="Q242" s="1">
        <v>43889.652592592603</v>
      </c>
    </row>
    <row r="243" spans="1:17" x14ac:dyDescent="0.35">
      <c r="A243" s="1">
        <v>43690</v>
      </c>
      <c r="B243" t="s">
        <v>24</v>
      </c>
      <c r="C243" t="s">
        <v>521</v>
      </c>
      <c r="F243" t="s">
        <v>522</v>
      </c>
      <c r="G243" t="s">
        <v>470</v>
      </c>
      <c r="H243" t="s">
        <v>237</v>
      </c>
      <c r="I243" t="s">
        <v>471</v>
      </c>
      <c r="J243" s="2">
        <v>225</v>
      </c>
      <c r="K243" s="3">
        <v>5811.75</v>
      </c>
      <c r="L243" t="s">
        <v>30</v>
      </c>
      <c r="M243" t="s">
        <v>31</v>
      </c>
      <c r="N243" t="s">
        <v>57</v>
      </c>
      <c r="P243" t="s">
        <v>22</v>
      </c>
      <c r="Q243" s="1">
        <v>43889.652592592603</v>
      </c>
    </row>
    <row r="244" spans="1:17" x14ac:dyDescent="0.35">
      <c r="A244" s="1">
        <v>43693</v>
      </c>
      <c r="B244" t="s">
        <v>24</v>
      </c>
      <c r="C244" t="s">
        <v>527</v>
      </c>
      <c r="F244" t="s">
        <v>528</v>
      </c>
      <c r="G244" t="s">
        <v>470</v>
      </c>
      <c r="H244" t="s">
        <v>237</v>
      </c>
      <c r="I244" t="s">
        <v>471</v>
      </c>
      <c r="J244" s="2">
        <v>27</v>
      </c>
      <c r="K244" s="3">
        <v>694.85</v>
      </c>
      <c r="L244" t="s">
        <v>30</v>
      </c>
      <c r="M244" t="s">
        <v>31</v>
      </c>
      <c r="N244" t="s">
        <v>57</v>
      </c>
      <c r="P244" t="s">
        <v>22</v>
      </c>
      <c r="Q244" s="1">
        <v>43889.652592592603</v>
      </c>
    </row>
    <row r="245" spans="1:17" x14ac:dyDescent="0.35">
      <c r="A245" s="1">
        <v>43693</v>
      </c>
      <c r="B245" t="s">
        <v>24</v>
      </c>
      <c r="C245" t="s">
        <v>533</v>
      </c>
      <c r="F245" t="s">
        <v>534</v>
      </c>
      <c r="G245" t="s">
        <v>470</v>
      </c>
      <c r="H245" t="s">
        <v>237</v>
      </c>
      <c r="I245" t="s">
        <v>471</v>
      </c>
      <c r="J245" s="2">
        <v>27</v>
      </c>
      <c r="K245" s="3">
        <v>694.85</v>
      </c>
      <c r="L245" t="s">
        <v>30</v>
      </c>
      <c r="M245" t="s">
        <v>31</v>
      </c>
      <c r="N245" t="s">
        <v>57</v>
      </c>
      <c r="P245" t="s">
        <v>22</v>
      </c>
      <c r="Q245" s="1">
        <v>43889.652592592603</v>
      </c>
    </row>
    <row r="246" spans="1:17" x14ac:dyDescent="0.35">
      <c r="A246" s="1">
        <v>43696</v>
      </c>
      <c r="B246" t="s">
        <v>24</v>
      </c>
      <c r="C246" t="s">
        <v>539</v>
      </c>
      <c r="D246" t="s">
        <v>540</v>
      </c>
      <c r="E246" t="s">
        <v>541</v>
      </c>
      <c r="F246" t="s">
        <v>483</v>
      </c>
      <c r="G246" t="s">
        <v>470</v>
      </c>
      <c r="H246" t="s">
        <v>56</v>
      </c>
      <c r="I246" t="s">
        <v>471</v>
      </c>
      <c r="J246" s="2">
        <v>70</v>
      </c>
      <c r="K246" s="3">
        <v>1804.6</v>
      </c>
      <c r="L246" t="s">
        <v>30</v>
      </c>
      <c r="M246" t="s">
        <v>31</v>
      </c>
      <c r="N246" t="s">
        <v>57</v>
      </c>
      <c r="P246" t="s">
        <v>22</v>
      </c>
      <c r="Q246" s="1">
        <v>43889.652592592603</v>
      </c>
    </row>
    <row r="247" spans="1:17" x14ac:dyDescent="0.35">
      <c r="A247" s="1">
        <v>43696</v>
      </c>
      <c r="B247" t="s">
        <v>24</v>
      </c>
      <c r="C247" t="s">
        <v>542</v>
      </c>
      <c r="F247" t="s">
        <v>543</v>
      </c>
      <c r="G247" t="s">
        <v>470</v>
      </c>
      <c r="H247" t="s">
        <v>237</v>
      </c>
      <c r="I247" t="s">
        <v>471</v>
      </c>
      <c r="J247" s="2">
        <v>27</v>
      </c>
      <c r="K247" s="3">
        <v>696.06</v>
      </c>
      <c r="L247" t="s">
        <v>30</v>
      </c>
      <c r="M247" t="s">
        <v>31</v>
      </c>
      <c r="N247" t="s">
        <v>57</v>
      </c>
      <c r="P247" t="s">
        <v>22</v>
      </c>
      <c r="Q247" s="1">
        <v>43889.652592592603</v>
      </c>
    </row>
    <row r="248" spans="1:17" x14ac:dyDescent="0.35">
      <c r="A248" s="1">
        <v>43699</v>
      </c>
      <c r="B248" t="s">
        <v>24</v>
      </c>
      <c r="C248" t="s">
        <v>550</v>
      </c>
      <c r="F248" t="s">
        <v>551</v>
      </c>
      <c r="G248" t="s">
        <v>470</v>
      </c>
      <c r="H248" t="s">
        <v>237</v>
      </c>
      <c r="I248" t="s">
        <v>471</v>
      </c>
      <c r="J248" s="2">
        <v>90</v>
      </c>
      <c r="K248" s="3">
        <v>2320.65</v>
      </c>
      <c r="L248" t="s">
        <v>30</v>
      </c>
      <c r="M248" t="s">
        <v>31</v>
      </c>
      <c r="N248" t="s">
        <v>57</v>
      </c>
      <c r="P248" t="s">
        <v>22</v>
      </c>
      <c r="Q248" s="1">
        <v>43889.652592592603</v>
      </c>
    </row>
    <row r="249" spans="1:17" x14ac:dyDescent="0.35">
      <c r="A249" s="1">
        <v>43704</v>
      </c>
      <c r="B249" t="s">
        <v>24</v>
      </c>
      <c r="C249" t="s">
        <v>561</v>
      </c>
      <c r="F249" t="s">
        <v>562</v>
      </c>
      <c r="G249" t="s">
        <v>470</v>
      </c>
      <c r="H249" t="s">
        <v>237</v>
      </c>
      <c r="I249" t="s">
        <v>471</v>
      </c>
      <c r="J249" s="2">
        <v>18</v>
      </c>
      <c r="K249" s="3">
        <v>464.67</v>
      </c>
      <c r="L249" t="s">
        <v>30</v>
      </c>
      <c r="M249" t="s">
        <v>31</v>
      </c>
      <c r="N249" t="s">
        <v>57</v>
      </c>
      <c r="P249" t="s">
        <v>22</v>
      </c>
      <c r="Q249" s="1">
        <v>43889.652592592603</v>
      </c>
    </row>
    <row r="250" spans="1:17" x14ac:dyDescent="0.35">
      <c r="A250" s="1">
        <v>43710</v>
      </c>
      <c r="B250" t="s">
        <v>24</v>
      </c>
      <c r="C250" t="s">
        <v>567</v>
      </c>
      <c r="D250" t="s">
        <v>568</v>
      </c>
      <c r="E250" t="s">
        <v>569</v>
      </c>
      <c r="F250" t="s">
        <v>72</v>
      </c>
      <c r="G250" t="s">
        <v>470</v>
      </c>
      <c r="H250" t="s">
        <v>56</v>
      </c>
      <c r="I250" t="s">
        <v>471</v>
      </c>
      <c r="J250" s="2">
        <v>140</v>
      </c>
      <c r="K250" s="3">
        <v>3628.8</v>
      </c>
      <c r="L250" t="s">
        <v>30</v>
      </c>
      <c r="M250" t="s">
        <v>31</v>
      </c>
      <c r="N250" t="s">
        <v>57</v>
      </c>
      <c r="P250" t="s">
        <v>22</v>
      </c>
      <c r="Q250" s="1">
        <v>43889.652592592603</v>
      </c>
    </row>
    <row r="251" spans="1:17" x14ac:dyDescent="0.35">
      <c r="A251" s="1">
        <v>43710</v>
      </c>
      <c r="B251" t="s">
        <v>24</v>
      </c>
      <c r="C251" t="s">
        <v>577</v>
      </c>
      <c r="D251" t="s">
        <v>578</v>
      </c>
      <c r="F251" t="s">
        <v>483</v>
      </c>
      <c r="G251" t="s">
        <v>470</v>
      </c>
      <c r="H251" t="s">
        <v>56</v>
      </c>
      <c r="I251" t="s">
        <v>471</v>
      </c>
      <c r="J251" s="2">
        <v>70</v>
      </c>
      <c r="K251" s="3">
        <v>1814.4</v>
      </c>
      <c r="L251" t="s">
        <v>30</v>
      </c>
      <c r="M251" t="s">
        <v>31</v>
      </c>
      <c r="N251" t="s">
        <v>57</v>
      </c>
      <c r="P251" t="s">
        <v>22</v>
      </c>
      <c r="Q251" s="1">
        <v>43889.652592592603</v>
      </c>
    </row>
    <row r="252" spans="1:17" x14ac:dyDescent="0.35">
      <c r="A252" s="1">
        <v>43718</v>
      </c>
      <c r="B252" t="s">
        <v>24</v>
      </c>
      <c r="C252" t="s">
        <v>592</v>
      </c>
      <c r="F252" t="s">
        <v>564</v>
      </c>
      <c r="G252" t="s">
        <v>470</v>
      </c>
      <c r="H252" t="s">
        <v>237</v>
      </c>
      <c r="I252" t="s">
        <v>471</v>
      </c>
      <c r="J252" s="2">
        <v>81</v>
      </c>
      <c r="K252" s="3">
        <v>2095.0700000000002</v>
      </c>
      <c r="L252" t="s">
        <v>30</v>
      </c>
      <c r="M252" t="s">
        <v>31</v>
      </c>
      <c r="N252" t="s">
        <v>57</v>
      </c>
      <c r="P252" t="s">
        <v>22</v>
      </c>
      <c r="Q252" s="1">
        <v>43949.722777777781</v>
      </c>
    </row>
    <row r="253" spans="1:17" x14ac:dyDescent="0.35">
      <c r="A253" s="1">
        <v>43731</v>
      </c>
      <c r="B253" t="s">
        <v>24</v>
      </c>
      <c r="C253" t="s">
        <v>597</v>
      </c>
      <c r="F253" t="s">
        <v>598</v>
      </c>
      <c r="G253" t="s">
        <v>470</v>
      </c>
      <c r="H253" t="s">
        <v>237</v>
      </c>
      <c r="I253" t="s">
        <v>471</v>
      </c>
      <c r="J253" s="2">
        <v>18</v>
      </c>
      <c r="K253" s="3">
        <v>466.02</v>
      </c>
      <c r="L253" t="s">
        <v>30</v>
      </c>
      <c r="M253" t="s">
        <v>31</v>
      </c>
      <c r="N253" t="s">
        <v>57</v>
      </c>
      <c r="P253" t="s">
        <v>22</v>
      </c>
      <c r="Q253" s="1">
        <v>43949.722777777781</v>
      </c>
    </row>
    <row r="254" spans="1:17" x14ac:dyDescent="0.35">
      <c r="A254" s="1">
        <v>43731</v>
      </c>
      <c r="B254" t="s">
        <v>24</v>
      </c>
      <c r="C254" t="s">
        <v>603</v>
      </c>
      <c r="F254" t="s">
        <v>474</v>
      </c>
      <c r="G254" t="s">
        <v>470</v>
      </c>
      <c r="H254" t="s">
        <v>237</v>
      </c>
      <c r="I254" t="s">
        <v>471</v>
      </c>
      <c r="J254" s="2">
        <v>10</v>
      </c>
      <c r="K254" s="3">
        <v>258.89999999999998</v>
      </c>
      <c r="L254" t="s">
        <v>30</v>
      </c>
      <c r="M254" t="s">
        <v>31</v>
      </c>
      <c r="N254" t="s">
        <v>57</v>
      </c>
      <c r="P254" t="s">
        <v>22</v>
      </c>
      <c r="Q254" s="1">
        <v>43949.722777777781</v>
      </c>
    </row>
    <row r="255" spans="1:17" x14ac:dyDescent="0.35">
      <c r="A255" s="1">
        <v>43731</v>
      </c>
      <c r="B255" t="s">
        <v>24</v>
      </c>
      <c r="C255" t="s">
        <v>608</v>
      </c>
      <c r="F255" t="s">
        <v>609</v>
      </c>
      <c r="G255" t="s">
        <v>470</v>
      </c>
      <c r="H255" t="s">
        <v>237</v>
      </c>
      <c r="I255" t="s">
        <v>471</v>
      </c>
      <c r="J255" s="2">
        <v>90</v>
      </c>
      <c r="K255" s="3">
        <v>2330.1</v>
      </c>
      <c r="L255" t="s">
        <v>30</v>
      </c>
      <c r="M255" t="s">
        <v>31</v>
      </c>
      <c r="N255" t="s">
        <v>57</v>
      </c>
      <c r="P255" t="s">
        <v>22</v>
      </c>
      <c r="Q255" s="1">
        <v>43949.722777777781</v>
      </c>
    </row>
    <row r="256" spans="1:17" x14ac:dyDescent="0.35">
      <c r="A256" s="1">
        <v>43734</v>
      </c>
      <c r="B256" t="s">
        <v>24</v>
      </c>
      <c r="C256" t="s">
        <v>610</v>
      </c>
      <c r="F256" t="s">
        <v>611</v>
      </c>
      <c r="G256" t="s">
        <v>470</v>
      </c>
      <c r="H256" t="s">
        <v>237</v>
      </c>
      <c r="I256" t="s">
        <v>471</v>
      </c>
      <c r="J256" s="2">
        <v>117</v>
      </c>
      <c r="K256" s="3">
        <v>3024.45</v>
      </c>
      <c r="L256" t="s">
        <v>30</v>
      </c>
      <c r="M256" t="s">
        <v>31</v>
      </c>
      <c r="N256" t="s">
        <v>57</v>
      </c>
      <c r="P256" t="s">
        <v>22</v>
      </c>
      <c r="Q256" s="1">
        <v>43949.722777777781</v>
      </c>
    </row>
    <row r="257" spans="1:17" x14ac:dyDescent="0.35">
      <c r="A257" s="1">
        <v>43878</v>
      </c>
      <c r="B257" t="s">
        <v>24</v>
      </c>
      <c r="C257" t="s">
        <v>630</v>
      </c>
      <c r="D257" t="s">
        <v>631</v>
      </c>
      <c r="F257" t="s">
        <v>631</v>
      </c>
      <c r="G257" t="s">
        <v>470</v>
      </c>
      <c r="H257" t="s">
        <v>330</v>
      </c>
      <c r="I257" t="s">
        <v>471</v>
      </c>
      <c r="J257" s="2">
        <v>75</v>
      </c>
      <c r="K257" s="3">
        <v>1859.63</v>
      </c>
      <c r="L257" t="s">
        <v>30</v>
      </c>
      <c r="M257" t="s">
        <v>31</v>
      </c>
      <c r="N257" t="s">
        <v>57</v>
      </c>
      <c r="P257" t="s">
        <v>22</v>
      </c>
      <c r="Q257" s="1">
        <v>43929.456041666657</v>
      </c>
    </row>
    <row r="258" spans="1:17" x14ac:dyDescent="0.35">
      <c r="A258" s="1">
        <v>43889</v>
      </c>
      <c r="B258" t="s">
        <v>24</v>
      </c>
      <c r="C258" t="s">
        <v>674</v>
      </c>
      <c r="D258" t="s">
        <v>474</v>
      </c>
      <c r="F258" t="s">
        <v>474</v>
      </c>
      <c r="G258" t="s">
        <v>470</v>
      </c>
      <c r="H258" t="s">
        <v>330</v>
      </c>
      <c r="I258" t="s">
        <v>471</v>
      </c>
      <c r="J258" s="2">
        <v>125</v>
      </c>
      <c r="K258" s="3">
        <v>3173.75</v>
      </c>
      <c r="L258" t="s">
        <v>30</v>
      </c>
      <c r="M258" t="s">
        <v>31</v>
      </c>
      <c r="N258" t="s">
        <v>57</v>
      </c>
      <c r="P258" t="s">
        <v>22</v>
      </c>
      <c r="Q258" s="1">
        <v>43929.457754629628</v>
      </c>
    </row>
    <row r="259" spans="1:17" x14ac:dyDescent="0.35">
      <c r="A259" s="1">
        <v>43889</v>
      </c>
      <c r="B259" t="s">
        <v>24</v>
      </c>
      <c r="C259" t="s">
        <v>675</v>
      </c>
      <c r="F259" t="s">
        <v>609</v>
      </c>
      <c r="G259" t="s">
        <v>470</v>
      </c>
      <c r="H259" t="s">
        <v>330</v>
      </c>
      <c r="I259" t="s">
        <v>471</v>
      </c>
      <c r="J259" s="2">
        <v>115</v>
      </c>
      <c r="K259" s="3">
        <v>2919.85</v>
      </c>
      <c r="L259" t="s">
        <v>30</v>
      </c>
      <c r="M259" t="s">
        <v>31</v>
      </c>
      <c r="N259" t="s">
        <v>57</v>
      </c>
      <c r="P259" t="s">
        <v>22</v>
      </c>
      <c r="Q259" s="1">
        <v>44090.592835648153</v>
      </c>
    </row>
    <row r="260" spans="1:17" x14ac:dyDescent="0.35">
      <c r="A260" s="1">
        <v>43892</v>
      </c>
      <c r="B260" t="s">
        <v>24</v>
      </c>
      <c r="C260" t="s">
        <v>676</v>
      </c>
      <c r="F260" t="s">
        <v>677</v>
      </c>
      <c r="G260" t="s">
        <v>470</v>
      </c>
      <c r="H260" t="s">
        <v>330</v>
      </c>
      <c r="I260" t="s">
        <v>471</v>
      </c>
      <c r="J260" s="2">
        <v>75</v>
      </c>
      <c r="K260" s="3">
        <v>1914.38</v>
      </c>
      <c r="L260" t="s">
        <v>30</v>
      </c>
      <c r="M260" t="s">
        <v>31</v>
      </c>
      <c r="N260" t="s">
        <v>57</v>
      </c>
      <c r="P260" t="s">
        <v>22</v>
      </c>
      <c r="Q260" s="1">
        <v>43929.471921296303</v>
      </c>
    </row>
    <row r="261" spans="1:17" x14ac:dyDescent="0.35">
      <c r="A261" s="1">
        <v>43893</v>
      </c>
      <c r="B261" t="s">
        <v>24</v>
      </c>
      <c r="C261" t="s">
        <v>686</v>
      </c>
      <c r="F261" t="s">
        <v>631</v>
      </c>
      <c r="G261" t="s">
        <v>470</v>
      </c>
      <c r="H261" t="s">
        <v>330</v>
      </c>
      <c r="I261" t="s">
        <v>471</v>
      </c>
      <c r="J261" s="2">
        <v>75</v>
      </c>
      <c r="K261" s="3">
        <v>1910.63</v>
      </c>
      <c r="L261" t="s">
        <v>30</v>
      </c>
      <c r="M261" t="s">
        <v>31</v>
      </c>
      <c r="N261" t="s">
        <v>57</v>
      </c>
      <c r="P261" t="s">
        <v>22</v>
      </c>
      <c r="Q261" s="1">
        <v>43929.471921296303</v>
      </c>
    </row>
    <row r="262" spans="1:17" x14ac:dyDescent="0.35">
      <c r="A262" s="1">
        <v>43893</v>
      </c>
      <c r="B262" t="s">
        <v>24</v>
      </c>
      <c r="C262" t="s">
        <v>687</v>
      </c>
      <c r="F262" t="s">
        <v>688</v>
      </c>
      <c r="G262" t="s">
        <v>470</v>
      </c>
      <c r="H262" t="s">
        <v>330</v>
      </c>
      <c r="I262" t="s">
        <v>471</v>
      </c>
      <c r="J262" s="2">
        <v>75</v>
      </c>
      <c r="K262" s="3">
        <v>1910.63</v>
      </c>
      <c r="L262" t="s">
        <v>30</v>
      </c>
      <c r="M262" t="s">
        <v>31</v>
      </c>
      <c r="N262" t="s">
        <v>57</v>
      </c>
      <c r="P262" t="s">
        <v>22</v>
      </c>
      <c r="Q262" s="1">
        <v>43929.471921296303</v>
      </c>
    </row>
    <row r="263" spans="1:17" x14ac:dyDescent="0.35">
      <c r="A263" s="1">
        <v>43893</v>
      </c>
      <c r="B263" t="s">
        <v>24</v>
      </c>
      <c r="C263" t="s">
        <v>691</v>
      </c>
      <c r="F263" t="s">
        <v>692</v>
      </c>
      <c r="G263" t="s">
        <v>470</v>
      </c>
      <c r="H263" t="s">
        <v>330</v>
      </c>
      <c r="I263" t="s">
        <v>471</v>
      </c>
      <c r="J263" s="2">
        <v>75</v>
      </c>
      <c r="K263" s="3">
        <v>1910.63</v>
      </c>
      <c r="L263" t="s">
        <v>30</v>
      </c>
      <c r="M263" t="s">
        <v>31</v>
      </c>
      <c r="N263" t="s">
        <v>57</v>
      </c>
      <c r="P263" t="s">
        <v>22</v>
      </c>
      <c r="Q263" s="1">
        <v>43929.471921296303</v>
      </c>
    </row>
    <row r="264" spans="1:17" x14ac:dyDescent="0.35">
      <c r="A264" s="1">
        <v>43894</v>
      </c>
      <c r="B264" t="s">
        <v>24</v>
      </c>
      <c r="C264" t="s">
        <v>693</v>
      </c>
      <c r="F264" t="s">
        <v>503</v>
      </c>
      <c r="G264" t="s">
        <v>470</v>
      </c>
      <c r="H264" t="s">
        <v>330</v>
      </c>
      <c r="I264" t="s">
        <v>471</v>
      </c>
      <c r="J264" s="2">
        <v>75</v>
      </c>
      <c r="K264" s="3">
        <v>1900.5</v>
      </c>
      <c r="L264" t="s">
        <v>30</v>
      </c>
      <c r="M264" t="s">
        <v>31</v>
      </c>
      <c r="N264" t="s">
        <v>57</v>
      </c>
      <c r="P264" t="s">
        <v>22</v>
      </c>
      <c r="Q264" s="1">
        <v>43929.471921296303</v>
      </c>
    </row>
    <row r="265" spans="1:17" x14ac:dyDescent="0.35">
      <c r="A265" s="1">
        <v>43894</v>
      </c>
      <c r="B265" t="s">
        <v>24</v>
      </c>
      <c r="C265" t="s">
        <v>696</v>
      </c>
      <c r="F265" t="s">
        <v>551</v>
      </c>
      <c r="G265" t="s">
        <v>470</v>
      </c>
      <c r="H265" t="s">
        <v>330</v>
      </c>
      <c r="I265" t="s">
        <v>471</v>
      </c>
      <c r="J265" s="2">
        <v>75</v>
      </c>
      <c r="K265" s="3">
        <v>1900.5</v>
      </c>
      <c r="L265" t="s">
        <v>30</v>
      </c>
      <c r="M265" t="s">
        <v>31</v>
      </c>
      <c r="N265" t="s">
        <v>57</v>
      </c>
      <c r="P265" t="s">
        <v>22</v>
      </c>
      <c r="Q265" s="1">
        <v>43929.471921296303</v>
      </c>
    </row>
    <row r="266" spans="1:17" x14ac:dyDescent="0.35">
      <c r="A266" s="1">
        <v>43894</v>
      </c>
      <c r="B266" t="s">
        <v>24</v>
      </c>
      <c r="C266" t="s">
        <v>697</v>
      </c>
      <c r="D266" t="s">
        <v>698</v>
      </c>
      <c r="F266" t="s">
        <v>699</v>
      </c>
      <c r="G266" t="s">
        <v>470</v>
      </c>
      <c r="H266" t="s">
        <v>330</v>
      </c>
      <c r="I266" t="s">
        <v>471</v>
      </c>
      <c r="J266" s="2">
        <v>75</v>
      </c>
      <c r="K266" s="3">
        <v>1900.5</v>
      </c>
      <c r="L266" t="s">
        <v>30</v>
      </c>
      <c r="M266" t="s">
        <v>31</v>
      </c>
      <c r="N266" t="s">
        <v>57</v>
      </c>
      <c r="P266" t="s">
        <v>22</v>
      </c>
      <c r="Q266" s="1">
        <v>43929.481006944443</v>
      </c>
    </row>
    <row r="267" spans="1:17" x14ac:dyDescent="0.35">
      <c r="A267" s="1">
        <v>43894</v>
      </c>
      <c r="B267" t="s">
        <v>24</v>
      </c>
      <c r="C267" t="s">
        <v>700</v>
      </c>
      <c r="F267" t="s">
        <v>564</v>
      </c>
      <c r="G267" t="s">
        <v>470</v>
      </c>
      <c r="H267" t="s">
        <v>330</v>
      </c>
      <c r="I267" t="s">
        <v>471</v>
      </c>
      <c r="J267" s="2">
        <v>75</v>
      </c>
      <c r="K267" s="3">
        <v>1900.5</v>
      </c>
      <c r="L267" t="s">
        <v>30</v>
      </c>
      <c r="M267" t="s">
        <v>31</v>
      </c>
      <c r="N267" t="s">
        <v>57</v>
      </c>
      <c r="P267" t="s">
        <v>22</v>
      </c>
      <c r="Q267" s="1">
        <v>43929.471921296303</v>
      </c>
    </row>
    <row r="268" spans="1:17" x14ac:dyDescent="0.35">
      <c r="A268" s="1">
        <v>43895</v>
      </c>
      <c r="B268" t="s">
        <v>24</v>
      </c>
      <c r="C268" t="s">
        <v>701</v>
      </c>
      <c r="F268" t="s">
        <v>503</v>
      </c>
      <c r="G268" t="s">
        <v>470</v>
      </c>
      <c r="H268" t="s">
        <v>330</v>
      </c>
      <c r="I268" t="s">
        <v>471</v>
      </c>
      <c r="J268" s="2">
        <v>75</v>
      </c>
      <c r="K268" s="3">
        <v>1901.63</v>
      </c>
      <c r="L268" t="s">
        <v>30</v>
      </c>
      <c r="M268" t="s">
        <v>31</v>
      </c>
      <c r="N268" t="s">
        <v>57</v>
      </c>
      <c r="P268" t="s">
        <v>22</v>
      </c>
      <c r="Q268" s="1">
        <v>43929.471921296303</v>
      </c>
    </row>
    <row r="269" spans="1:17" x14ac:dyDescent="0.35">
      <c r="A269" s="1">
        <v>43895</v>
      </c>
      <c r="B269" t="s">
        <v>24</v>
      </c>
      <c r="C269" t="s">
        <v>702</v>
      </c>
      <c r="D269" t="s">
        <v>703</v>
      </c>
      <c r="F269" t="s">
        <v>703</v>
      </c>
      <c r="G269" t="s">
        <v>470</v>
      </c>
      <c r="H269" t="s">
        <v>330</v>
      </c>
      <c r="I269" t="s">
        <v>471</v>
      </c>
      <c r="J269" s="2">
        <v>70</v>
      </c>
      <c r="K269" s="3">
        <v>1774.85</v>
      </c>
      <c r="L269" t="s">
        <v>30</v>
      </c>
      <c r="M269" t="s">
        <v>31</v>
      </c>
      <c r="N269" t="s">
        <v>57</v>
      </c>
      <c r="P269" t="s">
        <v>22</v>
      </c>
      <c r="Q269" s="1">
        <v>43949.722777777781</v>
      </c>
    </row>
    <row r="270" spans="1:17" x14ac:dyDescent="0.35">
      <c r="A270" s="1">
        <v>43895</v>
      </c>
      <c r="B270" t="s">
        <v>24</v>
      </c>
      <c r="C270" t="s">
        <v>704</v>
      </c>
      <c r="F270" t="s">
        <v>705</v>
      </c>
      <c r="G270" t="s">
        <v>470</v>
      </c>
      <c r="H270" t="s">
        <v>330</v>
      </c>
      <c r="I270" t="s">
        <v>471</v>
      </c>
      <c r="J270" s="2">
        <v>40</v>
      </c>
      <c r="K270" s="3">
        <v>1014.2</v>
      </c>
      <c r="L270" t="s">
        <v>30</v>
      </c>
      <c r="M270" t="s">
        <v>31</v>
      </c>
      <c r="N270" t="s">
        <v>57</v>
      </c>
      <c r="P270" t="s">
        <v>22</v>
      </c>
      <c r="Q270" s="1">
        <v>43929.455416666657</v>
      </c>
    </row>
    <row r="271" spans="1:17" x14ac:dyDescent="0.35">
      <c r="A271" s="1">
        <v>43895</v>
      </c>
      <c r="B271" t="s">
        <v>24</v>
      </c>
      <c r="C271" t="s">
        <v>706</v>
      </c>
      <c r="F271" t="s">
        <v>611</v>
      </c>
      <c r="G271" t="s">
        <v>470</v>
      </c>
      <c r="H271" t="s">
        <v>330</v>
      </c>
      <c r="I271" t="s">
        <v>471</v>
      </c>
      <c r="J271" s="2">
        <v>115</v>
      </c>
      <c r="K271" s="3">
        <v>2915.83</v>
      </c>
      <c r="L271" t="s">
        <v>30</v>
      </c>
      <c r="M271" t="s">
        <v>31</v>
      </c>
      <c r="N271" t="s">
        <v>57</v>
      </c>
      <c r="P271" t="s">
        <v>22</v>
      </c>
      <c r="Q271" s="1">
        <v>43929.471932870372</v>
      </c>
    </row>
    <row r="272" spans="1:17" x14ac:dyDescent="0.35">
      <c r="A272" s="1">
        <v>43895</v>
      </c>
      <c r="B272" t="s">
        <v>24</v>
      </c>
      <c r="C272" t="s">
        <v>707</v>
      </c>
      <c r="F272" t="s">
        <v>708</v>
      </c>
      <c r="G272" t="s">
        <v>470</v>
      </c>
      <c r="H272" t="s">
        <v>330</v>
      </c>
      <c r="I272" t="s">
        <v>471</v>
      </c>
      <c r="J272" s="2">
        <v>75</v>
      </c>
      <c r="K272" s="3">
        <v>1901.63</v>
      </c>
      <c r="L272" t="s">
        <v>30</v>
      </c>
      <c r="M272" t="s">
        <v>31</v>
      </c>
      <c r="N272" t="s">
        <v>57</v>
      </c>
      <c r="P272" t="s">
        <v>22</v>
      </c>
      <c r="Q272" s="1">
        <v>43929.471921296303</v>
      </c>
    </row>
    <row r="273" spans="1:17" x14ac:dyDescent="0.35">
      <c r="A273" s="1">
        <v>43896</v>
      </c>
      <c r="B273" t="s">
        <v>24</v>
      </c>
      <c r="C273" t="s">
        <v>709</v>
      </c>
      <c r="F273" t="s">
        <v>710</v>
      </c>
      <c r="G273" t="s">
        <v>470</v>
      </c>
      <c r="H273" t="s">
        <v>330</v>
      </c>
      <c r="I273" t="s">
        <v>471</v>
      </c>
      <c r="J273" s="2">
        <v>115</v>
      </c>
      <c r="K273" s="3">
        <v>2927.9</v>
      </c>
      <c r="L273" t="s">
        <v>30</v>
      </c>
      <c r="M273" t="s">
        <v>31</v>
      </c>
      <c r="N273" t="s">
        <v>57</v>
      </c>
      <c r="P273" t="s">
        <v>22</v>
      </c>
      <c r="Q273" s="1">
        <v>43929.471932870372</v>
      </c>
    </row>
    <row r="274" spans="1:17" x14ac:dyDescent="0.35">
      <c r="A274" s="1">
        <v>43896</v>
      </c>
      <c r="B274" t="s">
        <v>24</v>
      </c>
      <c r="C274" t="s">
        <v>711</v>
      </c>
      <c r="F274" t="s">
        <v>528</v>
      </c>
      <c r="G274" t="s">
        <v>470</v>
      </c>
      <c r="H274" t="s">
        <v>330</v>
      </c>
      <c r="I274" t="s">
        <v>471</v>
      </c>
      <c r="J274" s="2">
        <v>75</v>
      </c>
      <c r="K274" s="3">
        <v>1909.5</v>
      </c>
      <c r="L274" t="s">
        <v>30</v>
      </c>
      <c r="M274" t="s">
        <v>31</v>
      </c>
      <c r="N274" t="s">
        <v>57</v>
      </c>
      <c r="P274" t="s">
        <v>22</v>
      </c>
      <c r="Q274" s="1">
        <v>43929.471921296303</v>
      </c>
    </row>
    <row r="275" spans="1:17" x14ac:dyDescent="0.35">
      <c r="A275" s="1">
        <v>43896</v>
      </c>
      <c r="B275" t="s">
        <v>24</v>
      </c>
      <c r="C275" t="s">
        <v>712</v>
      </c>
      <c r="F275" t="s">
        <v>522</v>
      </c>
      <c r="G275" t="s">
        <v>470</v>
      </c>
      <c r="H275" t="s">
        <v>330</v>
      </c>
      <c r="I275" t="s">
        <v>471</v>
      </c>
      <c r="J275" s="2">
        <v>115</v>
      </c>
      <c r="K275" s="3">
        <v>2927.9</v>
      </c>
      <c r="L275" t="s">
        <v>30</v>
      </c>
      <c r="M275" t="s">
        <v>31</v>
      </c>
      <c r="N275" t="s">
        <v>57</v>
      </c>
      <c r="P275" t="s">
        <v>22</v>
      </c>
      <c r="Q275" s="1">
        <v>43929.471932870372</v>
      </c>
    </row>
    <row r="276" spans="1:17" x14ac:dyDescent="0.35">
      <c r="A276" s="1">
        <v>43899</v>
      </c>
      <c r="B276" t="s">
        <v>24</v>
      </c>
      <c r="C276" t="s">
        <v>713</v>
      </c>
      <c r="F276" t="s">
        <v>714</v>
      </c>
      <c r="G276" t="s">
        <v>470</v>
      </c>
      <c r="H276" t="s">
        <v>330</v>
      </c>
      <c r="I276" t="s">
        <v>471</v>
      </c>
      <c r="J276" s="2">
        <v>75</v>
      </c>
      <c r="K276" s="3">
        <v>1912.88</v>
      </c>
      <c r="L276" t="s">
        <v>30</v>
      </c>
      <c r="M276" t="s">
        <v>31</v>
      </c>
      <c r="N276" t="s">
        <v>57</v>
      </c>
      <c r="P276" t="s">
        <v>22</v>
      </c>
      <c r="Q276" s="1">
        <v>43929.471921296303</v>
      </c>
    </row>
    <row r="277" spans="1:17" x14ac:dyDescent="0.35">
      <c r="A277" s="1">
        <v>43899</v>
      </c>
      <c r="B277" t="s">
        <v>24</v>
      </c>
      <c r="C277" t="s">
        <v>715</v>
      </c>
      <c r="F277" t="s">
        <v>716</v>
      </c>
      <c r="G277" t="s">
        <v>470</v>
      </c>
      <c r="H277" t="s">
        <v>330</v>
      </c>
      <c r="I277" t="s">
        <v>471</v>
      </c>
      <c r="J277" s="2">
        <v>75</v>
      </c>
      <c r="K277" s="3">
        <v>1912.88</v>
      </c>
      <c r="L277" t="s">
        <v>30</v>
      </c>
      <c r="M277" t="s">
        <v>31</v>
      </c>
      <c r="N277" t="s">
        <v>57</v>
      </c>
      <c r="P277" t="s">
        <v>22</v>
      </c>
      <c r="Q277" s="1">
        <v>43929.471921296303</v>
      </c>
    </row>
    <row r="278" spans="1:17" x14ac:dyDescent="0.35">
      <c r="A278" s="1">
        <v>43900</v>
      </c>
      <c r="B278" t="s">
        <v>24</v>
      </c>
      <c r="C278" t="s">
        <v>717</v>
      </c>
      <c r="F278" t="s">
        <v>718</v>
      </c>
      <c r="G278" t="s">
        <v>470</v>
      </c>
      <c r="H278" t="s">
        <v>330</v>
      </c>
      <c r="I278" t="s">
        <v>471</v>
      </c>
      <c r="J278" s="2">
        <v>40</v>
      </c>
      <c r="K278" s="3">
        <v>1028.5999999999999</v>
      </c>
      <c r="L278" t="s">
        <v>30</v>
      </c>
      <c r="M278" t="s">
        <v>31</v>
      </c>
      <c r="N278" t="s">
        <v>57</v>
      </c>
      <c r="P278" t="s">
        <v>22</v>
      </c>
      <c r="Q278" s="1">
        <v>43929.455416666657</v>
      </c>
    </row>
    <row r="279" spans="1:17" x14ac:dyDescent="0.35">
      <c r="A279" s="1">
        <v>43900</v>
      </c>
      <c r="B279" t="s">
        <v>24</v>
      </c>
      <c r="C279" t="s">
        <v>719</v>
      </c>
      <c r="F279" t="s">
        <v>534</v>
      </c>
      <c r="G279" t="s">
        <v>470</v>
      </c>
      <c r="H279" t="s">
        <v>330</v>
      </c>
      <c r="I279" t="s">
        <v>471</v>
      </c>
      <c r="J279" s="2">
        <v>75</v>
      </c>
      <c r="K279" s="3">
        <v>1928.63</v>
      </c>
      <c r="L279" t="s">
        <v>30</v>
      </c>
      <c r="M279" t="s">
        <v>31</v>
      </c>
      <c r="N279" t="s">
        <v>57</v>
      </c>
      <c r="P279" t="s">
        <v>22</v>
      </c>
      <c r="Q279" s="1">
        <v>43929.471932870372</v>
      </c>
    </row>
    <row r="280" spans="1:17" x14ac:dyDescent="0.35">
      <c r="A280" s="1">
        <v>43900</v>
      </c>
      <c r="B280" t="s">
        <v>24</v>
      </c>
      <c r="C280" t="s">
        <v>720</v>
      </c>
      <c r="F280" t="s">
        <v>688</v>
      </c>
      <c r="G280" t="s">
        <v>470</v>
      </c>
      <c r="H280" t="s">
        <v>330</v>
      </c>
      <c r="I280" t="s">
        <v>471</v>
      </c>
      <c r="J280" s="2">
        <v>40</v>
      </c>
      <c r="K280" s="3">
        <v>1028.5999999999999</v>
      </c>
      <c r="L280" t="s">
        <v>30</v>
      </c>
      <c r="M280" t="s">
        <v>31</v>
      </c>
      <c r="N280" t="s">
        <v>57</v>
      </c>
      <c r="P280" t="s">
        <v>22</v>
      </c>
      <c r="Q280" s="1">
        <v>43929.455416666657</v>
      </c>
    </row>
    <row r="281" spans="1:17" x14ac:dyDescent="0.35">
      <c r="A281" s="1">
        <v>43901</v>
      </c>
      <c r="B281" t="s">
        <v>24</v>
      </c>
      <c r="C281" t="s">
        <v>721</v>
      </c>
      <c r="F281" t="s">
        <v>534</v>
      </c>
      <c r="G281" t="s">
        <v>470</v>
      </c>
      <c r="H281" t="s">
        <v>330</v>
      </c>
      <c r="I281" t="s">
        <v>471</v>
      </c>
      <c r="J281" s="2">
        <v>75</v>
      </c>
      <c r="K281" s="3">
        <v>1932.75</v>
      </c>
      <c r="L281" t="s">
        <v>30</v>
      </c>
      <c r="M281" t="s">
        <v>31</v>
      </c>
      <c r="N281" t="s">
        <v>57</v>
      </c>
      <c r="P281" t="s">
        <v>22</v>
      </c>
      <c r="Q281" s="1">
        <v>43929.471932870372</v>
      </c>
    </row>
    <row r="282" spans="1:17" x14ac:dyDescent="0.35">
      <c r="A282" s="1">
        <v>43861</v>
      </c>
      <c r="B282" t="s">
        <v>894</v>
      </c>
      <c r="C282" t="s">
        <v>1026</v>
      </c>
      <c r="D282" t="s">
        <v>476</v>
      </c>
      <c r="E282" t="s">
        <v>477</v>
      </c>
      <c r="F282" t="s">
        <v>1029</v>
      </c>
      <c r="G282" t="s">
        <v>48</v>
      </c>
      <c r="H282" t="s">
        <v>283</v>
      </c>
      <c r="I282" t="s">
        <v>471</v>
      </c>
      <c r="J282" s="2">
        <v>70</v>
      </c>
      <c r="K282" s="3">
        <v>1778.7</v>
      </c>
      <c r="L282" t="s">
        <v>30</v>
      </c>
      <c r="M282" t="s">
        <v>31</v>
      </c>
      <c r="N282" t="s">
        <v>57</v>
      </c>
      <c r="P282" t="s">
        <v>22</v>
      </c>
      <c r="Q282" s="1">
        <v>43949.722777777781</v>
      </c>
    </row>
    <row r="283" spans="1:17" x14ac:dyDescent="0.35">
      <c r="A283" s="1">
        <v>43916</v>
      </c>
      <c r="B283" t="s">
        <v>24</v>
      </c>
      <c r="C283" t="s">
        <v>1524</v>
      </c>
      <c r="F283" t="s">
        <v>245</v>
      </c>
      <c r="G283" t="s">
        <v>330</v>
      </c>
      <c r="H283" t="s">
        <v>23</v>
      </c>
      <c r="J283" s="2">
        <v>0</v>
      </c>
      <c r="K283" s="3">
        <v>1800</v>
      </c>
      <c r="L283" t="s">
        <v>30</v>
      </c>
      <c r="M283" t="s">
        <v>31</v>
      </c>
      <c r="N283" t="s">
        <v>57</v>
      </c>
      <c r="P283" t="s">
        <v>22</v>
      </c>
      <c r="Q283" s="1">
        <v>43929.45207175926</v>
      </c>
    </row>
    <row r="284" spans="1:17" x14ac:dyDescent="0.35">
      <c r="A284" s="1">
        <v>43916</v>
      </c>
      <c r="B284" t="s">
        <v>24</v>
      </c>
      <c r="C284" t="s">
        <v>1525</v>
      </c>
      <c r="F284" t="s">
        <v>352</v>
      </c>
      <c r="G284" t="s">
        <v>330</v>
      </c>
      <c r="H284" t="s">
        <v>23</v>
      </c>
      <c r="J284" s="2">
        <v>0</v>
      </c>
      <c r="K284" s="3">
        <v>1800</v>
      </c>
      <c r="L284" t="s">
        <v>30</v>
      </c>
      <c r="M284" t="s">
        <v>31</v>
      </c>
      <c r="N284" t="s">
        <v>57</v>
      </c>
      <c r="P284" t="s">
        <v>22</v>
      </c>
      <c r="Q284" s="1">
        <v>43929.45207175926</v>
      </c>
    </row>
    <row r="285" spans="1:17" x14ac:dyDescent="0.35">
      <c r="A285" s="1">
        <v>43916</v>
      </c>
      <c r="B285" t="s">
        <v>24</v>
      </c>
      <c r="C285" t="s">
        <v>1526</v>
      </c>
      <c r="F285" t="s">
        <v>1527</v>
      </c>
      <c r="G285" t="s">
        <v>330</v>
      </c>
      <c r="H285" t="s">
        <v>23</v>
      </c>
      <c r="J285" s="2">
        <v>0</v>
      </c>
      <c r="K285" s="3">
        <v>3600</v>
      </c>
      <c r="L285" t="s">
        <v>30</v>
      </c>
      <c r="M285" t="s">
        <v>31</v>
      </c>
      <c r="N285" t="s">
        <v>57</v>
      </c>
      <c r="P285" t="s">
        <v>22</v>
      </c>
      <c r="Q285" s="1">
        <v>43929.453252314823</v>
      </c>
    </row>
    <row r="286" spans="1:17" x14ac:dyDescent="0.35">
      <c r="A286" s="1">
        <v>43916</v>
      </c>
      <c r="B286" t="s">
        <v>24</v>
      </c>
      <c r="C286" t="s">
        <v>1528</v>
      </c>
      <c r="F286" t="s">
        <v>1529</v>
      </c>
      <c r="G286" t="s">
        <v>330</v>
      </c>
      <c r="H286" t="s">
        <v>23</v>
      </c>
      <c r="J286" s="2">
        <v>0</v>
      </c>
      <c r="K286" s="3">
        <v>1800</v>
      </c>
      <c r="L286" t="s">
        <v>30</v>
      </c>
      <c r="M286" t="s">
        <v>31</v>
      </c>
      <c r="N286" t="s">
        <v>57</v>
      </c>
      <c r="P286" t="s">
        <v>22</v>
      </c>
      <c r="Q286" s="1">
        <v>43929.45207175926</v>
      </c>
    </row>
    <row r="287" spans="1:17" x14ac:dyDescent="0.35">
      <c r="A287" s="1">
        <v>43916</v>
      </c>
      <c r="B287" t="s">
        <v>24</v>
      </c>
      <c r="C287" t="s">
        <v>1530</v>
      </c>
      <c r="F287" t="s">
        <v>366</v>
      </c>
      <c r="G287" t="s">
        <v>330</v>
      </c>
      <c r="H287" t="s">
        <v>23</v>
      </c>
      <c r="J287" s="2">
        <v>0</v>
      </c>
      <c r="K287" s="3">
        <v>1800</v>
      </c>
      <c r="L287" t="s">
        <v>30</v>
      </c>
      <c r="M287" t="s">
        <v>31</v>
      </c>
      <c r="N287" t="s">
        <v>57</v>
      </c>
      <c r="P287" t="s">
        <v>22</v>
      </c>
      <c r="Q287" s="1">
        <v>43929.45207175926</v>
      </c>
    </row>
    <row r="288" spans="1:17" x14ac:dyDescent="0.35">
      <c r="A288" s="1">
        <v>43916</v>
      </c>
      <c r="B288" t="s">
        <v>24</v>
      </c>
      <c r="C288" t="s">
        <v>1531</v>
      </c>
      <c r="F288" t="s">
        <v>122</v>
      </c>
      <c r="G288" t="s">
        <v>330</v>
      </c>
      <c r="H288" t="s">
        <v>23</v>
      </c>
      <c r="J288" s="2">
        <v>0</v>
      </c>
      <c r="K288" s="3">
        <v>1800</v>
      </c>
      <c r="L288" t="s">
        <v>30</v>
      </c>
      <c r="M288" t="s">
        <v>31</v>
      </c>
      <c r="N288" t="s">
        <v>57</v>
      </c>
      <c r="P288" t="s">
        <v>22</v>
      </c>
      <c r="Q288" s="1">
        <v>43929.45207175926</v>
      </c>
    </row>
    <row r="289" spans="1:17" x14ac:dyDescent="0.35">
      <c r="A289" s="1">
        <v>43916</v>
      </c>
      <c r="B289" t="s">
        <v>24</v>
      </c>
      <c r="C289" t="s">
        <v>1532</v>
      </c>
      <c r="F289" t="s">
        <v>346</v>
      </c>
      <c r="G289" t="s">
        <v>330</v>
      </c>
      <c r="H289" t="s">
        <v>23</v>
      </c>
      <c r="J289" s="2">
        <v>0</v>
      </c>
      <c r="K289" s="3">
        <v>1000</v>
      </c>
      <c r="L289" t="s">
        <v>30</v>
      </c>
      <c r="M289" t="s">
        <v>31</v>
      </c>
      <c r="N289" t="s">
        <v>57</v>
      </c>
      <c r="P289" t="s">
        <v>22</v>
      </c>
      <c r="Q289" s="1">
        <v>43929.472349537027</v>
      </c>
    </row>
    <row r="290" spans="1:17" x14ac:dyDescent="0.35">
      <c r="A290" s="1">
        <v>43916</v>
      </c>
      <c r="B290" t="s">
        <v>24</v>
      </c>
      <c r="C290" t="s">
        <v>1533</v>
      </c>
      <c r="F290" t="s">
        <v>257</v>
      </c>
      <c r="G290" t="s">
        <v>330</v>
      </c>
      <c r="H290" t="s">
        <v>23</v>
      </c>
      <c r="J290" s="2">
        <v>0</v>
      </c>
      <c r="K290" s="3">
        <v>1800</v>
      </c>
      <c r="L290" t="s">
        <v>30</v>
      </c>
      <c r="M290" t="s">
        <v>31</v>
      </c>
      <c r="N290" t="s">
        <v>57</v>
      </c>
      <c r="P290" t="s">
        <v>22</v>
      </c>
      <c r="Q290" s="1">
        <v>43929.45207175926</v>
      </c>
    </row>
    <row r="291" spans="1:17" x14ac:dyDescent="0.35">
      <c r="A291" s="1">
        <v>43916</v>
      </c>
      <c r="B291" t="s">
        <v>24</v>
      </c>
      <c r="C291" t="s">
        <v>1534</v>
      </c>
      <c r="F291" t="s">
        <v>344</v>
      </c>
      <c r="G291" t="s">
        <v>330</v>
      </c>
      <c r="H291" t="s">
        <v>23</v>
      </c>
      <c r="J291" s="2">
        <v>0</v>
      </c>
      <c r="K291" s="3">
        <v>1800</v>
      </c>
      <c r="L291" t="s">
        <v>30</v>
      </c>
      <c r="M291" t="s">
        <v>31</v>
      </c>
      <c r="N291" t="s">
        <v>57</v>
      </c>
      <c r="P291" t="s">
        <v>22</v>
      </c>
      <c r="Q291" s="1">
        <v>43929.45207175926</v>
      </c>
    </row>
    <row r="292" spans="1:17" x14ac:dyDescent="0.35">
      <c r="A292" s="1">
        <v>43916</v>
      </c>
      <c r="B292" t="s">
        <v>24</v>
      </c>
      <c r="C292" t="s">
        <v>1535</v>
      </c>
      <c r="F292" t="s">
        <v>247</v>
      </c>
      <c r="G292" t="s">
        <v>330</v>
      </c>
      <c r="H292" t="s">
        <v>23</v>
      </c>
      <c r="J292" s="2">
        <v>0</v>
      </c>
      <c r="K292" s="3">
        <v>1800</v>
      </c>
      <c r="L292" t="s">
        <v>30</v>
      </c>
      <c r="M292" t="s">
        <v>31</v>
      </c>
      <c r="N292" t="s">
        <v>57</v>
      </c>
      <c r="P292" t="s">
        <v>22</v>
      </c>
      <c r="Q292" s="1">
        <v>43929.45207175926</v>
      </c>
    </row>
    <row r="293" spans="1:17" x14ac:dyDescent="0.35">
      <c r="A293" s="1">
        <v>43916</v>
      </c>
      <c r="B293" t="s">
        <v>24</v>
      </c>
      <c r="C293" t="s">
        <v>1536</v>
      </c>
      <c r="D293" t="s">
        <v>233</v>
      </c>
      <c r="F293" t="s">
        <v>233</v>
      </c>
      <c r="G293" t="s">
        <v>330</v>
      </c>
      <c r="H293" t="s">
        <v>23</v>
      </c>
      <c r="J293" s="2">
        <v>0</v>
      </c>
      <c r="K293" s="3">
        <v>2800</v>
      </c>
      <c r="L293" t="s">
        <v>30</v>
      </c>
      <c r="M293" t="s">
        <v>31</v>
      </c>
      <c r="N293" t="s">
        <v>57</v>
      </c>
      <c r="P293" t="s">
        <v>22</v>
      </c>
      <c r="Q293" s="1">
        <v>43929.454224537039</v>
      </c>
    </row>
    <row r="294" spans="1:17" x14ac:dyDescent="0.35">
      <c r="A294" s="1">
        <v>43916</v>
      </c>
      <c r="B294" t="s">
        <v>24</v>
      </c>
      <c r="C294" t="s">
        <v>1537</v>
      </c>
      <c r="F294" t="s">
        <v>239</v>
      </c>
      <c r="G294" t="s">
        <v>330</v>
      </c>
      <c r="H294" t="s">
        <v>23</v>
      </c>
      <c r="J294" s="2">
        <v>0</v>
      </c>
      <c r="K294" s="3">
        <v>1800</v>
      </c>
      <c r="L294" t="s">
        <v>30</v>
      </c>
      <c r="M294" t="s">
        <v>31</v>
      </c>
      <c r="N294" t="s">
        <v>57</v>
      </c>
      <c r="P294" t="s">
        <v>22</v>
      </c>
      <c r="Q294" s="1">
        <v>43929.45208333333</v>
      </c>
    </row>
    <row r="295" spans="1:17" x14ac:dyDescent="0.35">
      <c r="A295" s="1">
        <v>43916</v>
      </c>
      <c r="B295" t="s">
        <v>24</v>
      </c>
      <c r="C295" t="s">
        <v>1538</v>
      </c>
      <c r="F295" t="s">
        <v>387</v>
      </c>
      <c r="G295" t="s">
        <v>330</v>
      </c>
      <c r="H295" t="s">
        <v>23</v>
      </c>
      <c r="J295" s="2">
        <v>0</v>
      </c>
      <c r="K295" s="3">
        <v>1800</v>
      </c>
      <c r="L295" t="s">
        <v>30</v>
      </c>
      <c r="M295" t="s">
        <v>31</v>
      </c>
      <c r="N295" t="s">
        <v>57</v>
      </c>
      <c r="P295" t="s">
        <v>22</v>
      </c>
      <c r="Q295" s="1">
        <v>43929.45208333333</v>
      </c>
    </row>
    <row r="296" spans="1:17" x14ac:dyDescent="0.35">
      <c r="A296" s="1">
        <v>43916</v>
      </c>
      <c r="B296" t="s">
        <v>24</v>
      </c>
      <c r="C296" t="s">
        <v>1539</v>
      </c>
      <c r="F296" t="s">
        <v>396</v>
      </c>
      <c r="G296" t="s">
        <v>330</v>
      </c>
      <c r="H296" t="s">
        <v>23</v>
      </c>
      <c r="J296" s="2">
        <v>0</v>
      </c>
      <c r="K296" s="3">
        <v>1800</v>
      </c>
      <c r="L296" t="s">
        <v>30</v>
      </c>
      <c r="M296" t="s">
        <v>31</v>
      </c>
      <c r="N296" t="s">
        <v>57</v>
      </c>
      <c r="P296" t="s">
        <v>22</v>
      </c>
      <c r="Q296" s="1">
        <v>43929.45208333333</v>
      </c>
    </row>
    <row r="297" spans="1:17" x14ac:dyDescent="0.35">
      <c r="A297" s="1">
        <v>43916</v>
      </c>
      <c r="B297" t="s">
        <v>24</v>
      </c>
      <c r="C297" t="s">
        <v>1540</v>
      </c>
      <c r="F297" t="s">
        <v>390</v>
      </c>
      <c r="G297" t="s">
        <v>330</v>
      </c>
      <c r="H297" t="s">
        <v>23</v>
      </c>
      <c r="J297" s="2">
        <v>0</v>
      </c>
      <c r="K297" s="3">
        <v>1800</v>
      </c>
      <c r="L297" t="s">
        <v>30</v>
      </c>
      <c r="M297" t="s">
        <v>31</v>
      </c>
      <c r="N297" t="s">
        <v>57</v>
      </c>
      <c r="P297" t="s">
        <v>22</v>
      </c>
      <c r="Q297" s="1">
        <v>43929.45208333333</v>
      </c>
    </row>
    <row r="298" spans="1:17" x14ac:dyDescent="0.35">
      <c r="A298" s="1">
        <v>43916</v>
      </c>
      <c r="B298" t="s">
        <v>24</v>
      </c>
      <c r="C298" t="s">
        <v>1541</v>
      </c>
      <c r="D298" t="s">
        <v>1542</v>
      </c>
      <c r="F298" t="s">
        <v>392</v>
      </c>
      <c r="G298" t="s">
        <v>330</v>
      </c>
      <c r="H298" t="s">
        <v>23</v>
      </c>
      <c r="J298" s="2">
        <v>0</v>
      </c>
      <c r="K298" s="3">
        <v>2000</v>
      </c>
      <c r="L298" t="s">
        <v>30</v>
      </c>
      <c r="M298" t="s">
        <v>31</v>
      </c>
      <c r="N298" t="s">
        <v>57</v>
      </c>
      <c r="P298" t="s">
        <v>22</v>
      </c>
      <c r="Q298" s="1">
        <v>43929.45380787037</v>
      </c>
    </row>
    <row r="299" spans="1:17" x14ac:dyDescent="0.35">
      <c r="A299" s="1">
        <v>43916</v>
      </c>
      <c r="B299" t="s">
        <v>24</v>
      </c>
      <c r="C299" t="s">
        <v>1543</v>
      </c>
      <c r="F299" t="s">
        <v>394</v>
      </c>
      <c r="G299" t="s">
        <v>330</v>
      </c>
      <c r="H299" t="s">
        <v>23</v>
      </c>
      <c r="J299" s="2">
        <v>0</v>
      </c>
      <c r="K299" s="3">
        <v>1800</v>
      </c>
      <c r="L299" t="s">
        <v>30</v>
      </c>
      <c r="M299" t="s">
        <v>31</v>
      </c>
      <c r="N299" t="s">
        <v>57</v>
      </c>
      <c r="P299" t="s">
        <v>22</v>
      </c>
      <c r="Q299" s="1">
        <v>43929.45208333333</v>
      </c>
    </row>
    <row r="300" spans="1:17" x14ac:dyDescent="0.35">
      <c r="A300" s="1">
        <v>43916</v>
      </c>
      <c r="B300" t="s">
        <v>24</v>
      </c>
      <c r="C300" t="s">
        <v>1544</v>
      </c>
      <c r="F300" t="s">
        <v>396</v>
      </c>
      <c r="G300" t="s">
        <v>330</v>
      </c>
      <c r="H300" t="s">
        <v>23</v>
      </c>
      <c r="J300" s="2">
        <v>0</v>
      </c>
      <c r="K300" s="3">
        <v>1800</v>
      </c>
      <c r="L300" t="s">
        <v>30</v>
      </c>
      <c r="M300" t="s">
        <v>31</v>
      </c>
      <c r="N300" t="s">
        <v>57</v>
      </c>
      <c r="P300" t="s">
        <v>22</v>
      </c>
      <c r="Q300" s="1">
        <v>43929.45208333333</v>
      </c>
    </row>
    <row r="301" spans="1:17" x14ac:dyDescent="0.35">
      <c r="A301" s="1">
        <v>43916</v>
      </c>
      <c r="B301" t="s">
        <v>24</v>
      </c>
      <c r="C301" t="s">
        <v>1545</v>
      </c>
      <c r="F301" t="s">
        <v>398</v>
      </c>
      <c r="G301" t="s">
        <v>330</v>
      </c>
      <c r="H301" t="s">
        <v>23</v>
      </c>
      <c r="J301" s="2">
        <v>0</v>
      </c>
      <c r="K301" s="3">
        <v>1800</v>
      </c>
      <c r="L301" t="s">
        <v>30</v>
      </c>
      <c r="M301" t="s">
        <v>31</v>
      </c>
      <c r="N301" t="s">
        <v>57</v>
      </c>
      <c r="P301" t="s">
        <v>22</v>
      </c>
      <c r="Q301" s="1">
        <v>43929.45208333333</v>
      </c>
    </row>
    <row r="302" spans="1:17" x14ac:dyDescent="0.35">
      <c r="A302" s="1">
        <v>43916</v>
      </c>
      <c r="B302" t="s">
        <v>24</v>
      </c>
      <c r="C302" t="s">
        <v>1546</v>
      </c>
      <c r="F302" t="s">
        <v>265</v>
      </c>
      <c r="G302" t="s">
        <v>330</v>
      </c>
      <c r="H302" t="s">
        <v>23</v>
      </c>
      <c r="J302" s="2">
        <v>0</v>
      </c>
      <c r="K302" s="3">
        <v>1800</v>
      </c>
      <c r="L302" t="s">
        <v>30</v>
      </c>
      <c r="M302" t="s">
        <v>31</v>
      </c>
      <c r="N302" t="s">
        <v>57</v>
      </c>
      <c r="P302" t="s">
        <v>22</v>
      </c>
      <c r="Q302" s="1">
        <v>43929.45208333333</v>
      </c>
    </row>
    <row r="303" spans="1:17" x14ac:dyDescent="0.35">
      <c r="A303" s="1">
        <v>43916</v>
      </c>
      <c r="B303" t="s">
        <v>24</v>
      </c>
      <c r="C303" t="s">
        <v>1547</v>
      </c>
      <c r="F303" t="s">
        <v>259</v>
      </c>
      <c r="G303" t="s">
        <v>330</v>
      </c>
      <c r="H303" t="s">
        <v>23</v>
      </c>
      <c r="J303" s="2">
        <v>0</v>
      </c>
      <c r="K303" s="3">
        <v>1800</v>
      </c>
      <c r="L303" t="s">
        <v>30</v>
      </c>
      <c r="M303" t="s">
        <v>31</v>
      </c>
      <c r="N303" t="s">
        <v>57</v>
      </c>
      <c r="P303" t="s">
        <v>22</v>
      </c>
      <c r="Q303" s="1">
        <v>43929.45208333333</v>
      </c>
    </row>
    <row r="304" spans="1:17" x14ac:dyDescent="0.35">
      <c r="A304" s="1">
        <v>43916</v>
      </c>
      <c r="B304" t="s">
        <v>24</v>
      </c>
      <c r="C304" t="s">
        <v>1548</v>
      </c>
      <c r="F304" t="s">
        <v>420</v>
      </c>
      <c r="G304" t="s">
        <v>330</v>
      </c>
      <c r="H304" t="s">
        <v>23</v>
      </c>
      <c r="J304" s="2">
        <v>0</v>
      </c>
      <c r="K304" s="3">
        <v>1800</v>
      </c>
      <c r="L304" t="s">
        <v>30</v>
      </c>
      <c r="M304" t="s">
        <v>31</v>
      </c>
      <c r="N304" t="s">
        <v>57</v>
      </c>
      <c r="P304" t="s">
        <v>22</v>
      </c>
      <c r="Q304" s="1">
        <v>43929.45208333333</v>
      </c>
    </row>
    <row r="305" spans="1:17" x14ac:dyDescent="0.35">
      <c r="A305" s="1">
        <v>43916</v>
      </c>
      <c r="B305" t="s">
        <v>24</v>
      </c>
      <c r="C305" t="s">
        <v>1549</v>
      </c>
      <c r="F305" t="s">
        <v>422</v>
      </c>
      <c r="G305" t="s">
        <v>330</v>
      </c>
      <c r="H305" t="s">
        <v>23</v>
      </c>
      <c r="J305" s="2">
        <v>0</v>
      </c>
      <c r="K305" s="3">
        <v>1000</v>
      </c>
      <c r="L305" t="s">
        <v>30</v>
      </c>
      <c r="M305" t="s">
        <v>31</v>
      </c>
      <c r="N305" t="s">
        <v>57</v>
      </c>
      <c r="P305" t="s">
        <v>22</v>
      </c>
      <c r="Q305" s="1">
        <v>43929.472349537027</v>
      </c>
    </row>
    <row r="306" spans="1:17" x14ac:dyDescent="0.35">
      <c r="A306" s="1">
        <v>43916</v>
      </c>
      <c r="B306" t="s">
        <v>24</v>
      </c>
      <c r="C306" t="s">
        <v>1550</v>
      </c>
      <c r="F306" t="s">
        <v>50</v>
      </c>
      <c r="G306" t="s">
        <v>330</v>
      </c>
      <c r="H306" t="s">
        <v>23</v>
      </c>
      <c r="J306" s="2">
        <v>0</v>
      </c>
      <c r="K306" s="3">
        <v>3600</v>
      </c>
      <c r="L306" t="s">
        <v>30</v>
      </c>
      <c r="M306" t="s">
        <v>31</v>
      </c>
      <c r="N306" t="s">
        <v>57</v>
      </c>
      <c r="P306" t="s">
        <v>22</v>
      </c>
      <c r="Q306" s="1">
        <v>43929.453252314823</v>
      </c>
    </row>
    <row r="307" spans="1:17" x14ac:dyDescent="0.35">
      <c r="A307" s="1">
        <v>43916</v>
      </c>
      <c r="B307" t="s">
        <v>24</v>
      </c>
      <c r="C307" t="s">
        <v>1551</v>
      </c>
      <c r="F307" t="s">
        <v>426</v>
      </c>
      <c r="G307" t="s">
        <v>330</v>
      </c>
      <c r="H307" t="s">
        <v>23</v>
      </c>
      <c r="J307" s="2">
        <v>0</v>
      </c>
      <c r="K307" s="3">
        <v>1000</v>
      </c>
      <c r="L307" t="s">
        <v>30</v>
      </c>
      <c r="M307" t="s">
        <v>31</v>
      </c>
      <c r="N307" t="s">
        <v>57</v>
      </c>
      <c r="P307" t="s">
        <v>22</v>
      </c>
      <c r="Q307" s="1">
        <v>43929.472349537027</v>
      </c>
    </row>
    <row r="308" spans="1:17" x14ac:dyDescent="0.35">
      <c r="A308" s="1">
        <v>43916</v>
      </c>
      <c r="B308" t="s">
        <v>24</v>
      </c>
      <c r="C308" t="s">
        <v>1552</v>
      </c>
      <c r="F308" t="s">
        <v>428</v>
      </c>
      <c r="G308" t="s">
        <v>330</v>
      </c>
      <c r="H308" t="s">
        <v>23</v>
      </c>
      <c r="J308" s="2">
        <v>0</v>
      </c>
      <c r="K308" s="3">
        <v>1800</v>
      </c>
      <c r="L308" t="s">
        <v>30</v>
      </c>
      <c r="M308" t="s">
        <v>31</v>
      </c>
      <c r="N308" t="s">
        <v>57</v>
      </c>
      <c r="P308" t="s">
        <v>22</v>
      </c>
      <c r="Q308" s="1">
        <v>43929.45208333333</v>
      </c>
    </row>
    <row r="309" spans="1:17" x14ac:dyDescent="0.35">
      <c r="A309" s="1">
        <v>43916</v>
      </c>
      <c r="B309" t="s">
        <v>24</v>
      </c>
      <c r="C309" t="s">
        <v>1553</v>
      </c>
      <c r="F309" t="s">
        <v>241</v>
      </c>
      <c r="G309" t="s">
        <v>330</v>
      </c>
      <c r="H309" t="s">
        <v>23</v>
      </c>
      <c r="J309" s="2">
        <v>0</v>
      </c>
      <c r="K309" s="3">
        <v>1800</v>
      </c>
      <c r="L309" t="s">
        <v>30</v>
      </c>
      <c r="M309" t="s">
        <v>31</v>
      </c>
      <c r="N309" t="s">
        <v>57</v>
      </c>
      <c r="P309" t="s">
        <v>22</v>
      </c>
      <c r="Q309" s="1">
        <v>43929.45208333333</v>
      </c>
    </row>
    <row r="310" spans="1:17" x14ac:dyDescent="0.35">
      <c r="A310" s="1">
        <v>43916</v>
      </c>
      <c r="B310" t="s">
        <v>24</v>
      </c>
      <c r="C310" t="s">
        <v>1554</v>
      </c>
      <c r="F310" t="s">
        <v>273</v>
      </c>
      <c r="G310" t="s">
        <v>330</v>
      </c>
      <c r="H310" t="s">
        <v>23</v>
      </c>
      <c r="J310" s="2">
        <v>0</v>
      </c>
      <c r="K310" s="3">
        <v>1800</v>
      </c>
      <c r="L310" t="s">
        <v>30</v>
      </c>
      <c r="M310" t="s">
        <v>31</v>
      </c>
      <c r="N310" t="s">
        <v>57</v>
      </c>
      <c r="P310" t="s">
        <v>22</v>
      </c>
      <c r="Q310" s="1">
        <v>43929.45208333333</v>
      </c>
    </row>
    <row r="311" spans="1:17" x14ac:dyDescent="0.35">
      <c r="A311" s="1">
        <v>43916</v>
      </c>
      <c r="B311" t="s">
        <v>24</v>
      </c>
      <c r="C311" t="s">
        <v>1555</v>
      </c>
      <c r="F311" t="s">
        <v>398</v>
      </c>
      <c r="G311" t="s">
        <v>330</v>
      </c>
      <c r="H311" t="s">
        <v>23</v>
      </c>
      <c r="J311" s="2">
        <v>0</v>
      </c>
      <c r="K311" s="3">
        <v>1800</v>
      </c>
      <c r="L311" t="s">
        <v>30</v>
      </c>
      <c r="M311" t="s">
        <v>31</v>
      </c>
      <c r="N311" t="s">
        <v>57</v>
      </c>
      <c r="P311" t="s">
        <v>22</v>
      </c>
      <c r="Q311" s="1">
        <v>43929.45208333333</v>
      </c>
    </row>
    <row r="312" spans="1:17" x14ac:dyDescent="0.35">
      <c r="A312" s="1">
        <v>43916</v>
      </c>
      <c r="B312" t="s">
        <v>24</v>
      </c>
      <c r="C312" t="s">
        <v>1556</v>
      </c>
      <c r="F312" t="s">
        <v>1557</v>
      </c>
      <c r="G312" t="s">
        <v>330</v>
      </c>
      <c r="H312" t="s">
        <v>470</v>
      </c>
      <c r="I312" t="s">
        <v>471</v>
      </c>
      <c r="J312" s="2">
        <v>75</v>
      </c>
      <c r="K312" s="3">
        <v>2066.25</v>
      </c>
      <c r="L312" t="s">
        <v>30</v>
      </c>
      <c r="M312" t="s">
        <v>31</v>
      </c>
      <c r="N312" t="s">
        <v>57</v>
      </c>
      <c r="P312" t="s">
        <v>22</v>
      </c>
      <c r="Q312" s="1">
        <v>43929.472349537027</v>
      </c>
    </row>
    <row r="313" spans="1:17" x14ac:dyDescent="0.35">
      <c r="A313" s="1">
        <v>43916</v>
      </c>
      <c r="B313" t="s">
        <v>24</v>
      </c>
      <c r="C313" t="s">
        <v>1558</v>
      </c>
      <c r="D313" t="s">
        <v>1559</v>
      </c>
      <c r="F313" t="s">
        <v>1559</v>
      </c>
      <c r="G313" t="s">
        <v>330</v>
      </c>
      <c r="H313" t="s">
        <v>470</v>
      </c>
      <c r="I313" t="s">
        <v>471</v>
      </c>
      <c r="J313" s="2">
        <v>125</v>
      </c>
      <c r="K313" s="3">
        <v>3443.75</v>
      </c>
      <c r="L313" t="s">
        <v>30</v>
      </c>
      <c r="M313" t="s">
        <v>31</v>
      </c>
      <c r="N313" t="s">
        <v>57</v>
      </c>
      <c r="P313" t="s">
        <v>22</v>
      </c>
      <c r="Q313" s="1">
        <v>43929.457997685182</v>
      </c>
    </row>
    <row r="314" spans="1:17" x14ac:dyDescent="0.35">
      <c r="A314" s="1">
        <v>43916</v>
      </c>
      <c r="B314" t="s">
        <v>24</v>
      </c>
      <c r="C314" t="s">
        <v>1560</v>
      </c>
      <c r="F314" t="s">
        <v>1561</v>
      </c>
      <c r="G314" t="s">
        <v>330</v>
      </c>
      <c r="H314" t="s">
        <v>470</v>
      </c>
      <c r="I314" t="s">
        <v>471</v>
      </c>
      <c r="J314" s="2">
        <v>115</v>
      </c>
      <c r="K314" s="3">
        <v>3168.25</v>
      </c>
      <c r="L314" t="s">
        <v>30</v>
      </c>
      <c r="M314" t="s">
        <v>31</v>
      </c>
      <c r="N314" t="s">
        <v>57</v>
      </c>
      <c r="P314" t="s">
        <v>22</v>
      </c>
      <c r="Q314" s="1">
        <v>43929.472361111111</v>
      </c>
    </row>
    <row r="315" spans="1:17" x14ac:dyDescent="0.35">
      <c r="A315" s="1">
        <v>43916</v>
      </c>
      <c r="B315" t="s">
        <v>24</v>
      </c>
      <c r="C315" t="s">
        <v>1562</v>
      </c>
      <c r="F315" t="s">
        <v>1563</v>
      </c>
      <c r="G315" t="s">
        <v>330</v>
      </c>
      <c r="H315" t="s">
        <v>470</v>
      </c>
      <c r="I315" t="s">
        <v>471</v>
      </c>
      <c r="J315" s="2">
        <v>75</v>
      </c>
      <c r="K315" s="3">
        <v>2066.25</v>
      </c>
      <c r="L315" t="s">
        <v>30</v>
      </c>
      <c r="M315" t="s">
        <v>31</v>
      </c>
      <c r="N315" t="s">
        <v>57</v>
      </c>
      <c r="P315" t="s">
        <v>22</v>
      </c>
      <c r="Q315" s="1">
        <v>43929.472361111111</v>
      </c>
    </row>
    <row r="316" spans="1:17" x14ac:dyDescent="0.35">
      <c r="A316" s="1">
        <v>43916</v>
      </c>
      <c r="B316" t="s">
        <v>24</v>
      </c>
      <c r="C316" t="s">
        <v>1564</v>
      </c>
      <c r="F316" t="s">
        <v>1565</v>
      </c>
      <c r="G316" t="s">
        <v>330</v>
      </c>
      <c r="H316" t="s">
        <v>470</v>
      </c>
      <c r="I316" t="s">
        <v>471</v>
      </c>
      <c r="J316" s="2">
        <v>75</v>
      </c>
      <c r="K316" s="3">
        <v>2066.25</v>
      </c>
      <c r="L316" t="s">
        <v>30</v>
      </c>
      <c r="M316" t="s">
        <v>31</v>
      </c>
      <c r="N316" t="s">
        <v>57</v>
      </c>
      <c r="P316" t="s">
        <v>22</v>
      </c>
      <c r="Q316" s="1">
        <v>43929.472361111111</v>
      </c>
    </row>
    <row r="317" spans="1:17" x14ac:dyDescent="0.35">
      <c r="A317" s="1">
        <v>43916</v>
      </c>
      <c r="B317" t="s">
        <v>24</v>
      </c>
      <c r="C317" t="s">
        <v>1566</v>
      </c>
      <c r="F317" t="s">
        <v>1567</v>
      </c>
      <c r="G317" t="s">
        <v>330</v>
      </c>
      <c r="H317" t="s">
        <v>470</v>
      </c>
      <c r="I317" t="s">
        <v>471</v>
      </c>
      <c r="J317" s="2">
        <v>75</v>
      </c>
      <c r="K317" s="3">
        <v>2066.25</v>
      </c>
      <c r="L317" t="s">
        <v>30</v>
      </c>
      <c r="M317" t="s">
        <v>31</v>
      </c>
      <c r="N317" t="s">
        <v>57</v>
      </c>
      <c r="P317" t="s">
        <v>22</v>
      </c>
      <c r="Q317" s="1">
        <v>43929.472361111111</v>
      </c>
    </row>
    <row r="318" spans="1:17" x14ac:dyDescent="0.35">
      <c r="A318" s="1">
        <v>43916</v>
      </c>
      <c r="B318" t="s">
        <v>24</v>
      </c>
      <c r="C318" t="s">
        <v>1568</v>
      </c>
      <c r="F318" t="s">
        <v>1569</v>
      </c>
      <c r="G318" t="s">
        <v>330</v>
      </c>
      <c r="H318" t="s">
        <v>470</v>
      </c>
      <c r="I318" t="s">
        <v>471</v>
      </c>
      <c r="J318" s="2">
        <v>75</v>
      </c>
      <c r="K318" s="3">
        <v>2066.25</v>
      </c>
      <c r="L318" t="s">
        <v>30</v>
      </c>
      <c r="M318" t="s">
        <v>31</v>
      </c>
      <c r="N318" t="s">
        <v>57</v>
      </c>
      <c r="P318" t="s">
        <v>22</v>
      </c>
      <c r="Q318" s="1">
        <v>43929.472361111111</v>
      </c>
    </row>
    <row r="319" spans="1:17" x14ac:dyDescent="0.35">
      <c r="A319" s="1">
        <v>43916</v>
      </c>
      <c r="B319" t="s">
        <v>24</v>
      </c>
      <c r="C319" t="s">
        <v>1570</v>
      </c>
      <c r="F319" t="s">
        <v>1571</v>
      </c>
      <c r="G319" t="s">
        <v>330</v>
      </c>
      <c r="H319" t="s">
        <v>470</v>
      </c>
      <c r="I319" t="s">
        <v>471</v>
      </c>
      <c r="J319" s="2">
        <v>75</v>
      </c>
      <c r="K319" s="3">
        <v>2066.25</v>
      </c>
      <c r="L319" t="s">
        <v>30</v>
      </c>
      <c r="M319" t="s">
        <v>31</v>
      </c>
      <c r="N319" t="s">
        <v>57</v>
      </c>
      <c r="P319" t="s">
        <v>22</v>
      </c>
      <c r="Q319" s="1">
        <v>43929.472361111111</v>
      </c>
    </row>
    <row r="320" spans="1:17" x14ac:dyDescent="0.35">
      <c r="A320" s="1">
        <v>43916</v>
      </c>
      <c r="B320" t="s">
        <v>24</v>
      </c>
      <c r="C320" t="s">
        <v>1572</v>
      </c>
      <c r="F320" t="s">
        <v>1573</v>
      </c>
      <c r="G320" t="s">
        <v>330</v>
      </c>
      <c r="H320" t="s">
        <v>470</v>
      </c>
      <c r="I320" t="s">
        <v>471</v>
      </c>
      <c r="J320" s="2">
        <v>75</v>
      </c>
      <c r="K320" s="3">
        <v>2066.25</v>
      </c>
      <c r="L320" t="s">
        <v>30</v>
      </c>
      <c r="M320" t="s">
        <v>31</v>
      </c>
      <c r="N320" t="s">
        <v>57</v>
      </c>
      <c r="P320" t="s">
        <v>22</v>
      </c>
      <c r="Q320" s="1">
        <v>43929.472361111111</v>
      </c>
    </row>
    <row r="321" spans="1:17" x14ac:dyDescent="0.35">
      <c r="A321" s="1">
        <v>43916</v>
      </c>
      <c r="B321" t="s">
        <v>24</v>
      </c>
      <c r="C321" t="s">
        <v>1574</v>
      </c>
      <c r="F321" t="s">
        <v>1575</v>
      </c>
      <c r="G321" t="s">
        <v>330</v>
      </c>
      <c r="H321" t="s">
        <v>470</v>
      </c>
      <c r="I321" t="s">
        <v>471</v>
      </c>
      <c r="J321" s="2">
        <v>75</v>
      </c>
      <c r="K321" s="3">
        <v>2066.25</v>
      </c>
      <c r="L321" t="s">
        <v>30</v>
      </c>
      <c r="M321" t="s">
        <v>31</v>
      </c>
      <c r="N321" t="s">
        <v>57</v>
      </c>
      <c r="P321" t="s">
        <v>22</v>
      </c>
      <c r="Q321" s="1">
        <v>43929.472361111111</v>
      </c>
    </row>
    <row r="322" spans="1:17" x14ac:dyDescent="0.35">
      <c r="A322" s="1">
        <v>43916</v>
      </c>
      <c r="B322" t="s">
        <v>24</v>
      </c>
      <c r="C322" t="s">
        <v>1576</v>
      </c>
      <c r="F322" t="s">
        <v>1577</v>
      </c>
      <c r="G322" t="s">
        <v>330</v>
      </c>
      <c r="H322" t="s">
        <v>470</v>
      </c>
      <c r="I322" t="s">
        <v>471</v>
      </c>
      <c r="J322" s="2">
        <v>75</v>
      </c>
      <c r="K322" s="3">
        <v>2066.25</v>
      </c>
      <c r="L322" t="s">
        <v>30</v>
      </c>
      <c r="M322" t="s">
        <v>31</v>
      </c>
      <c r="N322" t="s">
        <v>57</v>
      </c>
      <c r="P322" t="s">
        <v>22</v>
      </c>
      <c r="Q322" s="1">
        <v>43929.472361111111</v>
      </c>
    </row>
    <row r="323" spans="1:17" x14ac:dyDescent="0.35">
      <c r="A323" s="1">
        <v>43916</v>
      </c>
      <c r="B323" t="s">
        <v>24</v>
      </c>
      <c r="C323" t="s">
        <v>1578</v>
      </c>
      <c r="F323" t="s">
        <v>1579</v>
      </c>
      <c r="G323" t="s">
        <v>330</v>
      </c>
      <c r="H323" t="s">
        <v>470</v>
      </c>
      <c r="I323" t="s">
        <v>471</v>
      </c>
      <c r="J323" s="2">
        <v>75</v>
      </c>
      <c r="K323" s="3">
        <v>2066.25</v>
      </c>
      <c r="L323" t="s">
        <v>30</v>
      </c>
      <c r="M323" t="s">
        <v>31</v>
      </c>
      <c r="N323" t="s">
        <v>57</v>
      </c>
      <c r="P323" t="s">
        <v>22</v>
      </c>
      <c r="Q323" s="1">
        <v>43929.472361111111</v>
      </c>
    </row>
    <row r="324" spans="1:17" x14ac:dyDescent="0.35">
      <c r="A324" s="1">
        <v>43916</v>
      </c>
      <c r="B324" t="s">
        <v>24</v>
      </c>
      <c r="C324" t="s">
        <v>1580</v>
      </c>
      <c r="F324" t="s">
        <v>1581</v>
      </c>
      <c r="G324" t="s">
        <v>330</v>
      </c>
      <c r="H324" t="s">
        <v>470</v>
      </c>
      <c r="I324" t="s">
        <v>471</v>
      </c>
      <c r="J324" s="2">
        <v>70</v>
      </c>
      <c r="K324" s="3">
        <v>1928.5</v>
      </c>
      <c r="L324" t="s">
        <v>30</v>
      </c>
      <c r="M324" t="s">
        <v>31</v>
      </c>
      <c r="N324" t="s">
        <v>57</v>
      </c>
      <c r="P324" t="s">
        <v>22</v>
      </c>
      <c r="Q324" s="1">
        <v>43949.722777777781</v>
      </c>
    </row>
    <row r="325" spans="1:17" x14ac:dyDescent="0.35">
      <c r="A325" s="1">
        <v>43916</v>
      </c>
      <c r="B325" t="s">
        <v>24</v>
      </c>
      <c r="C325" t="s">
        <v>1582</v>
      </c>
      <c r="F325" t="s">
        <v>1583</v>
      </c>
      <c r="G325" t="s">
        <v>330</v>
      </c>
      <c r="H325" t="s">
        <v>470</v>
      </c>
      <c r="I325" t="s">
        <v>471</v>
      </c>
      <c r="J325" s="2">
        <v>40</v>
      </c>
      <c r="K325" s="3">
        <v>1102</v>
      </c>
      <c r="L325" t="s">
        <v>30</v>
      </c>
      <c r="M325" t="s">
        <v>31</v>
      </c>
      <c r="N325" t="s">
        <v>57</v>
      </c>
      <c r="P325" t="s">
        <v>22</v>
      </c>
      <c r="Q325" s="1">
        <v>43929.455636574072</v>
      </c>
    </row>
    <row r="326" spans="1:17" x14ac:dyDescent="0.35">
      <c r="A326" s="1">
        <v>43916</v>
      </c>
      <c r="B326" t="s">
        <v>24</v>
      </c>
      <c r="C326" t="s">
        <v>1584</v>
      </c>
      <c r="F326" t="s">
        <v>1585</v>
      </c>
      <c r="G326" t="s">
        <v>330</v>
      </c>
      <c r="H326" t="s">
        <v>470</v>
      </c>
      <c r="I326" t="s">
        <v>471</v>
      </c>
      <c r="J326" s="2">
        <v>115</v>
      </c>
      <c r="K326" s="3">
        <v>3168.25</v>
      </c>
      <c r="L326" t="s">
        <v>30</v>
      </c>
      <c r="M326" t="s">
        <v>31</v>
      </c>
      <c r="N326" t="s">
        <v>57</v>
      </c>
      <c r="P326" t="s">
        <v>22</v>
      </c>
      <c r="Q326" s="1">
        <v>43929.472361111111</v>
      </c>
    </row>
    <row r="327" spans="1:17" x14ac:dyDescent="0.35">
      <c r="A327" s="1">
        <v>43916</v>
      </c>
      <c r="B327" t="s">
        <v>24</v>
      </c>
      <c r="C327" t="s">
        <v>1586</v>
      </c>
      <c r="F327" t="s">
        <v>1583</v>
      </c>
      <c r="G327" t="s">
        <v>330</v>
      </c>
      <c r="H327" t="s">
        <v>470</v>
      </c>
      <c r="I327" t="s">
        <v>471</v>
      </c>
      <c r="J327" s="2">
        <v>75</v>
      </c>
      <c r="K327" s="3">
        <v>2066.25</v>
      </c>
      <c r="L327" t="s">
        <v>30</v>
      </c>
      <c r="M327" t="s">
        <v>31</v>
      </c>
      <c r="N327" t="s">
        <v>57</v>
      </c>
      <c r="P327" t="s">
        <v>22</v>
      </c>
      <c r="Q327" s="1">
        <v>43929.472361111111</v>
      </c>
    </row>
    <row r="328" spans="1:17" x14ac:dyDescent="0.35">
      <c r="A328" s="1">
        <v>43916</v>
      </c>
      <c r="B328" t="s">
        <v>24</v>
      </c>
      <c r="C328" t="s">
        <v>1587</v>
      </c>
      <c r="F328" t="s">
        <v>1588</v>
      </c>
      <c r="G328" t="s">
        <v>330</v>
      </c>
      <c r="H328" t="s">
        <v>470</v>
      </c>
      <c r="I328" t="s">
        <v>471</v>
      </c>
      <c r="J328" s="2">
        <v>115</v>
      </c>
      <c r="K328" s="3">
        <v>3168.25</v>
      </c>
      <c r="L328" t="s">
        <v>30</v>
      </c>
      <c r="M328" t="s">
        <v>31</v>
      </c>
      <c r="N328" t="s">
        <v>57</v>
      </c>
      <c r="P328" t="s">
        <v>22</v>
      </c>
      <c r="Q328" s="1">
        <v>43929.472361111111</v>
      </c>
    </row>
    <row r="329" spans="1:17" x14ac:dyDescent="0.35">
      <c r="A329" s="1">
        <v>43916</v>
      </c>
      <c r="B329" t="s">
        <v>24</v>
      </c>
      <c r="C329" t="s">
        <v>1589</v>
      </c>
      <c r="F329" t="s">
        <v>1590</v>
      </c>
      <c r="G329" t="s">
        <v>330</v>
      </c>
      <c r="H329" t="s">
        <v>470</v>
      </c>
      <c r="I329" t="s">
        <v>471</v>
      </c>
      <c r="J329" s="2">
        <v>75</v>
      </c>
      <c r="K329" s="3">
        <v>2066.25</v>
      </c>
      <c r="L329" t="s">
        <v>30</v>
      </c>
      <c r="M329" t="s">
        <v>31</v>
      </c>
      <c r="N329" t="s">
        <v>57</v>
      </c>
      <c r="P329" t="s">
        <v>22</v>
      </c>
      <c r="Q329" s="1">
        <v>43929.472361111111</v>
      </c>
    </row>
    <row r="330" spans="1:17" x14ac:dyDescent="0.35">
      <c r="A330" s="1">
        <v>43916</v>
      </c>
      <c r="B330" t="s">
        <v>24</v>
      </c>
      <c r="C330" t="s">
        <v>1591</v>
      </c>
      <c r="F330" t="s">
        <v>1592</v>
      </c>
      <c r="G330" t="s">
        <v>330</v>
      </c>
      <c r="H330" t="s">
        <v>470</v>
      </c>
      <c r="I330" t="s">
        <v>471</v>
      </c>
      <c r="J330" s="2">
        <v>115</v>
      </c>
      <c r="K330" s="3">
        <v>3168.25</v>
      </c>
      <c r="L330" t="s">
        <v>30</v>
      </c>
      <c r="M330" t="s">
        <v>31</v>
      </c>
      <c r="N330" t="s">
        <v>57</v>
      </c>
      <c r="P330" t="s">
        <v>22</v>
      </c>
      <c r="Q330" s="1">
        <v>43929.472372685188</v>
      </c>
    </row>
    <row r="331" spans="1:17" x14ac:dyDescent="0.35">
      <c r="A331" s="1">
        <v>43916</v>
      </c>
      <c r="B331" t="s">
        <v>24</v>
      </c>
      <c r="C331" t="s">
        <v>1593</v>
      </c>
      <c r="F331" t="s">
        <v>1594</v>
      </c>
      <c r="G331" t="s">
        <v>330</v>
      </c>
      <c r="H331" t="s">
        <v>470</v>
      </c>
      <c r="I331" t="s">
        <v>471</v>
      </c>
      <c r="J331" s="2">
        <v>75</v>
      </c>
      <c r="K331" s="3">
        <v>2066.25</v>
      </c>
      <c r="L331" t="s">
        <v>30</v>
      </c>
      <c r="M331" t="s">
        <v>31</v>
      </c>
      <c r="N331" t="s">
        <v>57</v>
      </c>
      <c r="P331" t="s">
        <v>22</v>
      </c>
      <c r="Q331" s="1">
        <v>43929.472361111111</v>
      </c>
    </row>
    <row r="332" spans="1:17" x14ac:dyDescent="0.35">
      <c r="A332" s="1">
        <v>43916</v>
      </c>
      <c r="B332" t="s">
        <v>24</v>
      </c>
      <c r="C332" t="s">
        <v>1595</v>
      </c>
      <c r="F332" t="s">
        <v>1596</v>
      </c>
      <c r="G332" t="s">
        <v>330</v>
      </c>
      <c r="H332" t="s">
        <v>470</v>
      </c>
      <c r="I332" t="s">
        <v>471</v>
      </c>
      <c r="J332" s="2">
        <v>75</v>
      </c>
      <c r="K332" s="3">
        <v>2066.25</v>
      </c>
      <c r="L332" t="s">
        <v>30</v>
      </c>
      <c r="M332" t="s">
        <v>31</v>
      </c>
      <c r="N332" t="s">
        <v>57</v>
      </c>
      <c r="P332" t="s">
        <v>22</v>
      </c>
      <c r="Q332" s="1">
        <v>43929.472361111111</v>
      </c>
    </row>
    <row r="333" spans="1:17" x14ac:dyDescent="0.35">
      <c r="A333" s="1">
        <v>43916</v>
      </c>
      <c r="B333" t="s">
        <v>24</v>
      </c>
      <c r="C333" t="s">
        <v>1597</v>
      </c>
      <c r="F333" t="s">
        <v>1598</v>
      </c>
      <c r="G333" t="s">
        <v>330</v>
      </c>
      <c r="H333" t="s">
        <v>470</v>
      </c>
      <c r="I333" t="s">
        <v>471</v>
      </c>
      <c r="J333" s="2">
        <v>40</v>
      </c>
      <c r="K333" s="3">
        <v>1102</v>
      </c>
      <c r="L333" t="s">
        <v>30</v>
      </c>
      <c r="M333" t="s">
        <v>31</v>
      </c>
      <c r="N333" t="s">
        <v>57</v>
      </c>
      <c r="P333" t="s">
        <v>22</v>
      </c>
      <c r="Q333" s="1">
        <v>43929.455636574072</v>
      </c>
    </row>
    <row r="334" spans="1:17" x14ac:dyDescent="0.35">
      <c r="A334" s="1">
        <v>43916</v>
      </c>
      <c r="B334" t="s">
        <v>24</v>
      </c>
      <c r="C334" t="s">
        <v>1599</v>
      </c>
      <c r="F334" t="s">
        <v>1600</v>
      </c>
      <c r="G334" t="s">
        <v>330</v>
      </c>
      <c r="H334" t="s">
        <v>470</v>
      </c>
      <c r="I334" t="s">
        <v>471</v>
      </c>
      <c r="J334" s="2">
        <v>75</v>
      </c>
      <c r="K334" s="3">
        <v>2066.25</v>
      </c>
      <c r="L334" t="s">
        <v>30</v>
      </c>
      <c r="M334" t="s">
        <v>31</v>
      </c>
      <c r="N334" t="s">
        <v>57</v>
      </c>
      <c r="P334" t="s">
        <v>22</v>
      </c>
      <c r="Q334" s="1">
        <v>43929.472361111111</v>
      </c>
    </row>
    <row r="335" spans="1:17" x14ac:dyDescent="0.35">
      <c r="A335" s="1">
        <v>43916</v>
      </c>
      <c r="B335" t="s">
        <v>24</v>
      </c>
      <c r="C335" t="s">
        <v>1601</v>
      </c>
      <c r="F335" t="s">
        <v>1602</v>
      </c>
      <c r="G335" t="s">
        <v>330</v>
      </c>
      <c r="H335" t="s">
        <v>470</v>
      </c>
      <c r="I335" t="s">
        <v>471</v>
      </c>
      <c r="J335" s="2">
        <v>40</v>
      </c>
      <c r="K335" s="3">
        <v>1102</v>
      </c>
      <c r="L335" t="s">
        <v>30</v>
      </c>
      <c r="M335" t="s">
        <v>31</v>
      </c>
      <c r="N335" t="s">
        <v>57</v>
      </c>
      <c r="P335" t="s">
        <v>22</v>
      </c>
      <c r="Q335" s="1">
        <v>43929.455636574072</v>
      </c>
    </row>
    <row r="336" spans="1:17" x14ac:dyDescent="0.35">
      <c r="A336" s="1">
        <v>43916</v>
      </c>
      <c r="B336" t="s">
        <v>24</v>
      </c>
      <c r="C336" t="s">
        <v>1603</v>
      </c>
      <c r="F336" t="s">
        <v>1600</v>
      </c>
      <c r="G336" t="s">
        <v>330</v>
      </c>
      <c r="H336" t="s">
        <v>470</v>
      </c>
      <c r="I336" t="s">
        <v>471</v>
      </c>
      <c r="J336" s="2">
        <v>75</v>
      </c>
      <c r="K336" s="3">
        <v>2066.25</v>
      </c>
      <c r="L336" t="s">
        <v>30</v>
      </c>
      <c r="M336" t="s">
        <v>31</v>
      </c>
      <c r="N336" t="s">
        <v>57</v>
      </c>
      <c r="P336" t="s">
        <v>22</v>
      </c>
      <c r="Q336" s="1">
        <v>43929.472361111111</v>
      </c>
    </row>
    <row r="337" spans="1:17" x14ac:dyDescent="0.35">
      <c r="A337" s="1">
        <v>44012</v>
      </c>
      <c r="B337" t="s">
        <v>722</v>
      </c>
      <c r="C337" t="s">
        <v>1992</v>
      </c>
      <c r="D337" t="s">
        <v>724</v>
      </c>
      <c r="F337" t="s">
        <v>1993</v>
      </c>
      <c r="G337" t="s">
        <v>56</v>
      </c>
      <c r="H337" t="s">
        <v>237</v>
      </c>
      <c r="J337" s="2">
        <v>0</v>
      </c>
      <c r="K337" s="3">
        <v>155887.20000000001</v>
      </c>
      <c r="N337" t="s">
        <v>57</v>
      </c>
      <c r="P337" t="s">
        <v>22</v>
      </c>
      <c r="Q337" s="1">
        <v>44092.677847222221</v>
      </c>
    </row>
    <row r="338" spans="1:17" x14ac:dyDescent="0.35">
      <c r="A338" s="1">
        <v>43853</v>
      </c>
      <c r="B338" t="s">
        <v>24</v>
      </c>
      <c r="C338" t="s">
        <v>2698</v>
      </c>
      <c r="D338" t="s">
        <v>2699</v>
      </c>
      <c r="F338" t="s">
        <v>2700</v>
      </c>
      <c r="G338" t="s">
        <v>2634</v>
      </c>
      <c r="H338" t="s">
        <v>23</v>
      </c>
      <c r="J338" s="2">
        <v>0</v>
      </c>
      <c r="K338" s="3">
        <v>1600</v>
      </c>
      <c r="L338" t="s">
        <v>30</v>
      </c>
      <c r="M338" t="s">
        <v>31</v>
      </c>
      <c r="N338" t="s">
        <v>57</v>
      </c>
      <c r="O338" t="s">
        <v>2701</v>
      </c>
      <c r="P338" t="s">
        <v>22</v>
      </c>
      <c r="Q338" s="1">
        <v>43956.48027777778</v>
      </c>
    </row>
    <row r="339" spans="1:17" x14ac:dyDescent="0.35">
      <c r="A339" s="1">
        <v>43720</v>
      </c>
      <c r="B339" t="s">
        <v>24</v>
      </c>
      <c r="C339" t="s">
        <v>227</v>
      </c>
      <c r="F339" t="s">
        <v>228</v>
      </c>
      <c r="G339" t="s">
        <v>23</v>
      </c>
      <c r="H339" t="s">
        <v>229</v>
      </c>
      <c r="J339" s="2">
        <v>0</v>
      </c>
      <c r="K339" s="3">
        <v>10000</v>
      </c>
      <c r="L339" t="s">
        <v>30</v>
      </c>
      <c r="M339" t="s">
        <v>31</v>
      </c>
      <c r="N339" t="s">
        <v>230</v>
      </c>
      <c r="P339" t="s">
        <v>22</v>
      </c>
      <c r="Q339" s="1">
        <v>43949.722777777781</v>
      </c>
    </row>
    <row r="340" spans="1:17" x14ac:dyDescent="0.35">
      <c r="A340" s="1">
        <v>43734</v>
      </c>
      <c r="B340" t="s">
        <v>24</v>
      </c>
      <c r="C340" t="s">
        <v>231</v>
      </c>
      <c r="D340" t="s">
        <v>232</v>
      </c>
      <c r="F340" t="s">
        <v>233</v>
      </c>
      <c r="G340" t="s">
        <v>23</v>
      </c>
      <c r="H340" t="s">
        <v>229</v>
      </c>
      <c r="J340" s="2">
        <v>0</v>
      </c>
      <c r="K340" s="3">
        <v>10000</v>
      </c>
      <c r="L340" t="s">
        <v>30</v>
      </c>
      <c r="M340" t="s">
        <v>31</v>
      </c>
      <c r="N340" t="s">
        <v>230</v>
      </c>
      <c r="P340" t="s">
        <v>22</v>
      </c>
      <c r="Q340" s="1">
        <v>43949.722777777781</v>
      </c>
    </row>
    <row r="341" spans="1:17" x14ac:dyDescent="0.35">
      <c r="A341" s="1">
        <v>43769</v>
      </c>
      <c r="B341" t="s">
        <v>24</v>
      </c>
      <c r="C341" t="s">
        <v>266</v>
      </c>
      <c r="F341" t="s">
        <v>267</v>
      </c>
      <c r="G341" t="s">
        <v>23</v>
      </c>
      <c r="H341" t="s">
        <v>229</v>
      </c>
      <c r="J341" s="2">
        <v>0</v>
      </c>
      <c r="K341" s="3">
        <v>10000</v>
      </c>
      <c r="L341" t="s">
        <v>30</v>
      </c>
      <c r="M341" t="s">
        <v>31</v>
      </c>
      <c r="N341" t="s">
        <v>230</v>
      </c>
      <c r="P341" t="s">
        <v>22</v>
      </c>
      <c r="Q341" s="1">
        <v>43949.722777777781</v>
      </c>
    </row>
    <row r="342" spans="1:17" x14ac:dyDescent="0.35">
      <c r="A342" s="1">
        <v>43661</v>
      </c>
      <c r="B342" t="s">
        <v>24</v>
      </c>
      <c r="C342" t="s">
        <v>1631</v>
      </c>
      <c r="E342" t="s">
        <v>1632</v>
      </c>
      <c r="F342" t="s">
        <v>1633</v>
      </c>
      <c r="G342" t="s">
        <v>1609</v>
      </c>
      <c r="H342" t="s">
        <v>23</v>
      </c>
      <c r="J342" s="2">
        <v>0</v>
      </c>
      <c r="K342" s="3">
        <v>7031</v>
      </c>
      <c r="L342" t="s">
        <v>30</v>
      </c>
      <c r="M342" t="s">
        <v>31</v>
      </c>
      <c r="N342" t="s">
        <v>1634</v>
      </c>
      <c r="P342" t="s">
        <v>22</v>
      </c>
      <c r="Q342" s="1">
        <v>43949.722071759257</v>
      </c>
    </row>
    <row r="343" spans="1:17" x14ac:dyDescent="0.35">
      <c r="A343" s="1">
        <v>43661</v>
      </c>
      <c r="B343" t="s">
        <v>24</v>
      </c>
      <c r="C343" t="s">
        <v>1635</v>
      </c>
      <c r="E343" t="s">
        <v>1632</v>
      </c>
      <c r="F343" t="s">
        <v>1636</v>
      </c>
      <c r="G343" t="s">
        <v>1609</v>
      </c>
      <c r="H343" t="s">
        <v>23</v>
      </c>
      <c r="J343" s="2">
        <v>0</v>
      </c>
      <c r="K343" s="3">
        <v>8169</v>
      </c>
      <c r="L343" t="s">
        <v>30</v>
      </c>
      <c r="M343" t="s">
        <v>31</v>
      </c>
      <c r="N343" t="s">
        <v>1634</v>
      </c>
      <c r="P343" t="s">
        <v>22</v>
      </c>
      <c r="Q343" s="1">
        <v>43949.722071759257</v>
      </c>
    </row>
    <row r="344" spans="1:17" x14ac:dyDescent="0.35">
      <c r="A344" s="1">
        <v>43661</v>
      </c>
      <c r="B344" t="s">
        <v>24</v>
      </c>
      <c r="C344" t="s">
        <v>1637</v>
      </c>
      <c r="E344" t="s">
        <v>1632</v>
      </c>
      <c r="F344" t="s">
        <v>1638</v>
      </c>
      <c r="G344" t="s">
        <v>1609</v>
      </c>
      <c r="H344" t="s">
        <v>23</v>
      </c>
      <c r="J344" s="2">
        <v>0</v>
      </c>
      <c r="K344" s="3">
        <v>3387</v>
      </c>
      <c r="L344" t="s">
        <v>30</v>
      </c>
      <c r="M344" t="s">
        <v>31</v>
      </c>
      <c r="N344" t="s">
        <v>1634</v>
      </c>
      <c r="P344" t="s">
        <v>22</v>
      </c>
      <c r="Q344" s="1">
        <v>43949.722071759257</v>
      </c>
    </row>
    <row r="345" spans="1:17" x14ac:dyDescent="0.35">
      <c r="A345" s="1">
        <v>43661</v>
      </c>
      <c r="B345" t="s">
        <v>24</v>
      </c>
      <c r="C345" t="s">
        <v>1639</v>
      </c>
      <c r="E345" t="s">
        <v>1632</v>
      </c>
      <c r="F345" t="s">
        <v>1640</v>
      </c>
      <c r="G345" t="s">
        <v>1609</v>
      </c>
      <c r="H345" t="s">
        <v>23</v>
      </c>
      <c r="J345" s="2">
        <v>0</v>
      </c>
      <c r="K345" s="3">
        <v>5253</v>
      </c>
      <c r="L345" t="s">
        <v>30</v>
      </c>
      <c r="M345" t="s">
        <v>31</v>
      </c>
      <c r="N345" t="s">
        <v>1634</v>
      </c>
      <c r="P345" t="s">
        <v>22</v>
      </c>
      <c r="Q345" s="1">
        <v>43949.722071759257</v>
      </c>
    </row>
    <row r="346" spans="1:17" x14ac:dyDescent="0.35">
      <c r="A346" s="1">
        <v>43661</v>
      </c>
      <c r="B346" t="s">
        <v>24</v>
      </c>
      <c r="C346" t="s">
        <v>1641</v>
      </c>
      <c r="E346" t="s">
        <v>1632</v>
      </c>
      <c r="F346" t="s">
        <v>1642</v>
      </c>
      <c r="G346" t="s">
        <v>1609</v>
      </c>
      <c r="H346" t="s">
        <v>23</v>
      </c>
      <c r="J346" s="2">
        <v>0</v>
      </c>
      <c r="K346" s="3">
        <v>1259</v>
      </c>
      <c r="L346" t="s">
        <v>30</v>
      </c>
      <c r="M346" t="s">
        <v>31</v>
      </c>
      <c r="N346" t="s">
        <v>1634</v>
      </c>
      <c r="P346" t="s">
        <v>22</v>
      </c>
      <c r="Q346" s="1">
        <v>43949.722071759257</v>
      </c>
    </row>
    <row r="347" spans="1:17" x14ac:dyDescent="0.35">
      <c r="A347" s="1">
        <v>43661</v>
      </c>
      <c r="B347" t="s">
        <v>24</v>
      </c>
      <c r="C347" t="s">
        <v>1643</v>
      </c>
      <c r="E347" t="s">
        <v>1632</v>
      </c>
      <c r="F347" t="s">
        <v>1644</v>
      </c>
      <c r="G347" t="s">
        <v>1609</v>
      </c>
      <c r="H347" t="s">
        <v>23</v>
      </c>
      <c r="J347" s="2">
        <v>0</v>
      </c>
      <c r="K347" s="3">
        <v>23756</v>
      </c>
      <c r="L347" t="s">
        <v>30</v>
      </c>
      <c r="M347" t="s">
        <v>31</v>
      </c>
      <c r="N347" t="s">
        <v>1634</v>
      </c>
      <c r="P347" t="s">
        <v>22</v>
      </c>
      <c r="Q347" s="1">
        <v>43949.722071759257</v>
      </c>
    </row>
    <row r="348" spans="1:17" x14ac:dyDescent="0.35">
      <c r="A348" s="1">
        <v>43691</v>
      </c>
      <c r="B348" t="s">
        <v>1100</v>
      </c>
      <c r="C348" t="s">
        <v>2220</v>
      </c>
      <c r="D348" t="s">
        <v>1220</v>
      </c>
      <c r="F348" t="s">
        <v>2221</v>
      </c>
      <c r="G348" t="s">
        <v>2222</v>
      </c>
      <c r="H348" t="s">
        <v>1103</v>
      </c>
      <c r="J348" s="2">
        <v>0</v>
      </c>
      <c r="K348" s="3">
        <v>2000</v>
      </c>
      <c r="L348" t="s">
        <v>30</v>
      </c>
      <c r="M348" t="s">
        <v>31</v>
      </c>
      <c r="N348" t="s">
        <v>1634</v>
      </c>
      <c r="O348" t="s">
        <v>2223</v>
      </c>
      <c r="P348" t="s">
        <v>22</v>
      </c>
      <c r="Q348" s="1">
        <v>43950.436342592591</v>
      </c>
    </row>
    <row r="349" spans="1:17" x14ac:dyDescent="0.35">
      <c r="A349" s="1">
        <v>43802</v>
      </c>
      <c r="B349" t="s">
        <v>1100</v>
      </c>
      <c r="C349" t="s">
        <v>2122</v>
      </c>
      <c r="D349" t="s">
        <v>1325</v>
      </c>
      <c r="F349" t="s">
        <v>2111</v>
      </c>
      <c r="G349" t="s">
        <v>2040</v>
      </c>
      <c r="H349" t="s">
        <v>1103</v>
      </c>
      <c r="J349" s="2">
        <v>0</v>
      </c>
      <c r="K349" s="3">
        <v>2578</v>
      </c>
      <c r="N349" t="s">
        <v>2123</v>
      </c>
      <c r="O349" t="s">
        <v>2124</v>
      </c>
      <c r="P349" t="s">
        <v>22</v>
      </c>
      <c r="Q349" s="1">
        <v>43949.722777777781</v>
      </c>
    </row>
    <row r="350" spans="1:17" x14ac:dyDescent="0.35">
      <c r="A350" s="1">
        <v>43880</v>
      </c>
      <c r="B350" t="s">
        <v>24</v>
      </c>
      <c r="C350" t="s">
        <v>1409</v>
      </c>
      <c r="D350" t="s">
        <v>1334</v>
      </c>
      <c r="F350" t="s">
        <v>1410</v>
      </c>
      <c r="G350" t="s">
        <v>1103</v>
      </c>
      <c r="H350" t="s">
        <v>470</v>
      </c>
      <c r="I350" t="s">
        <v>471</v>
      </c>
      <c r="J350" s="2">
        <v>300.52999999999997</v>
      </c>
      <c r="K350" s="3">
        <v>7501.23</v>
      </c>
      <c r="L350" t="s">
        <v>30</v>
      </c>
      <c r="M350" t="s">
        <v>31</v>
      </c>
      <c r="N350" t="s">
        <v>1411</v>
      </c>
      <c r="P350" t="s">
        <v>22</v>
      </c>
      <c r="Q350" s="1">
        <v>43949.722777777781</v>
      </c>
    </row>
    <row r="351" spans="1:17" x14ac:dyDescent="0.35">
      <c r="A351" s="1">
        <v>43880</v>
      </c>
      <c r="B351" t="s">
        <v>24</v>
      </c>
      <c r="C351" t="s">
        <v>1409</v>
      </c>
      <c r="D351" t="s">
        <v>1334</v>
      </c>
      <c r="F351" t="s">
        <v>1164</v>
      </c>
      <c r="G351" t="s">
        <v>1103</v>
      </c>
      <c r="H351" t="s">
        <v>591</v>
      </c>
      <c r="I351" t="s">
        <v>471</v>
      </c>
      <c r="J351" s="2">
        <v>0</v>
      </c>
      <c r="K351" s="3">
        <v>12.02</v>
      </c>
      <c r="L351" t="s">
        <v>30</v>
      </c>
      <c r="M351" t="s">
        <v>31</v>
      </c>
      <c r="N351" t="s">
        <v>1411</v>
      </c>
      <c r="P351" t="s">
        <v>22</v>
      </c>
      <c r="Q351" s="1">
        <v>43949.722777777781</v>
      </c>
    </row>
    <row r="352" spans="1:17" x14ac:dyDescent="0.35">
      <c r="A352" s="1">
        <v>43944</v>
      </c>
      <c r="B352" t="s">
        <v>24</v>
      </c>
      <c r="C352" t="s">
        <v>1475</v>
      </c>
      <c r="D352" t="s">
        <v>1334</v>
      </c>
      <c r="F352" t="s">
        <v>1476</v>
      </c>
      <c r="G352" t="s">
        <v>1103</v>
      </c>
      <c r="H352" t="s">
        <v>470</v>
      </c>
      <c r="I352" t="s">
        <v>471</v>
      </c>
      <c r="J352" s="2">
        <v>215.31</v>
      </c>
      <c r="K352" s="3">
        <v>5931.79</v>
      </c>
      <c r="N352" t="s">
        <v>1411</v>
      </c>
      <c r="P352" t="s">
        <v>22</v>
      </c>
      <c r="Q352" s="1">
        <v>44089.547592592593</v>
      </c>
    </row>
    <row r="353" spans="1:17" x14ac:dyDescent="0.35">
      <c r="A353" s="1">
        <v>44006</v>
      </c>
      <c r="B353" t="s">
        <v>24</v>
      </c>
      <c r="C353" t="s">
        <v>1508</v>
      </c>
      <c r="D353" t="s">
        <v>1334</v>
      </c>
      <c r="F353" t="s">
        <v>1509</v>
      </c>
      <c r="G353" t="s">
        <v>1103</v>
      </c>
      <c r="H353" t="s">
        <v>470</v>
      </c>
      <c r="I353" t="s">
        <v>471</v>
      </c>
      <c r="J353" s="2">
        <v>365.69</v>
      </c>
      <c r="K353" s="3">
        <v>9776.7199999999993</v>
      </c>
      <c r="N353" t="s">
        <v>1411</v>
      </c>
      <c r="P353" t="s">
        <v>22</v>
      </c>
      <c r="Q353" s="1">
        <v>44089.610960648148</v>
      </c>
    </row>
    <row r="354" spans="1:17" x14ac:dyDescent="0.35">
      <c r="A354" s="1">
        <v>43796</v>
      </c>
      <c r="B354" t="s">
        <v>1100</v>
      </c>
      <c r="C354" t="s">
        <v>2104</v>
      </c>
      <c r="D354" t="s">
        <v>1334</v>
      </c>
      <c r="F354" t="s">
        <v>2105</v>
      </c>
      <c r="G354" t="s">
        <v>2040</v>
      </c>
      <c r="H354" t="s">
        <v>1103</v>
      </c>
      <c r="I354" t="s">
        <v>471</v>
      </c>
      <c r="J354" s="2">
        <v>800.65</v>
      </c>
      <c r="K354" s="3">
        <v>20638.36</v>
      </c>
      <c r="L354" t="s">
        <v>30</v>
      </c>
      <c r="M354" t="s">
        <v>31</v>
      </c>
      <c r="N354" t="s">
        <v>1411</v>
      </c>
      <c r="O354" t="s">
        <v>2106</v>
      </c>
      <c r="P354" t="s">
        <v>22</v>
      </c>
      <c r="Q354" s="1">
        <v>43949.722777777781</v>
      </c>
    </row>
    <row r="355" spans="1:17" x14ac:dyDescent="0.35">
      <c r="A355" s="1">
        <v>43796</v>
      </c>
      <c r="B355" t="s">
        <v>1100</v>
      </c>
      <c r="C355" t="s">
        <v>2107</v>
      </c>
      <c r="D355" t="s">
        <v>1334</v>
      </c>
      <c r="F355" t="s">
        <v>2108</v>
      </c>
      <c r="G355" t="s">
        <v>2040</v>
      </c>
      <c r="H355" t="s">
        <v>1103</v>
      </c>
      <c r="I355" t="s">
        <v>471</v>
      </c>
      <c r="J355" s="2">
        <v>59.84</v>
      </c>
      <c r="K355" s="3">
        <v>1542.5</v>
      </c>
      <c r="L355" t="s">
        <v>30</v>
      </c>
      <c r="M355" t="s">
        <v>31</v>
      </c>
      <c r="N355" t="s">
        <v>1411</v>
      </c>
      <c r="O355" t="s">
        <v>2109</v>
      </c>
      <c r="P355" t="s">
        <v>22</v>
      </c>
      <c r="Q355" s="1">
        <v>43949.722777777781</v>
      </c>
    </row>
    <row r="356" spans="1:17" x14ac:dyDescent="0.35">
      <c r="A356" s="1">
        <v>43796</v>
      </c>
      <c r="B356" t="s">
        <v>1100</v>
      </c>
      <c r="C356" t="s">
        <v>2110</v>
      </c>
      <c r="D356" t="s">
        <v>1334</v>
      </c>
      <c r="F356" t="s">
        <v>2111</v>
      </c>
      <c r="G356" t="s">
        <v>2040</v>
      </c>
      <c r="H356" t="s">
        <v>1103</v>
      </c>
      <c r="I356" t="s">
        <v>471</v>
      </c>
      <c r="J356" s="2">
        <v>216.52</v>
      </c>
      <c r="K356" s="3">
        <v>5581.24</v>
      </c>
      <c r="L356" t="s">
        <v>30</v>
      </c>
      <c r="M356" t="s">
        <v>31</v>
      </c>
      <c r="N356" t="s">
        <v>1411</v>
      </c>
      <c r="O356" t="s">
        <v>2112</v>
      </c>
      <c r="P356" t="s">
        <v>22</v>
      </c>
      <c r="Q356" s="1">
        <v>43949.722777777781</v>
      </c>
    </row>
    <row r="357" spans="1:17" x14ac:dyDescent="0.35">
      <c r="A357" s="1">
        <v>43796</v>
      </c>
      <c r="B357" t="s">
        <v>1100</v>
      </c>
      <c r="C357" t="s">
        <v>2113</v>
      </c>
      <c r="D357" t="s">
        <v>1334</v>
      </c>
      <c r="F357" t="s">
        <v>2114</v>
      </c>
      <c r="G357" t="s">
        <v>2040</v>
      </c>
      <c r="H357" t="s">
        <v>1103</v>
      </c>
      <c r="I357" t="s">
        <v>471</v>
      </c>
      <c r="J357" s="2">
        <v>213.58</v>
      </c>
      <c r="K357" s="3">
        <v>5505.45</v>
      </c>
      <c r="L357" t="s">
        <v>30</v>
      </c>
      <c r="M357" t="s">
        <v>31</v>
      </c>
      <c r="N357" t="s">
        <v>1411</v>
      </c>
      <c r="O357" t="s">
        <v>2115</v>
      </c>
      <c r="P357" t="s">
        <v>22</v>
      </c>
      <c r="Q357" s="1">
        <v>43949.722777777781</v>
      </c>
    </row>
    <row r="358" spans="1:17" x14ac:dyDescent="0.35">
      <c r="A358" s="1">
        <v>43866</v>
      </c>
      <c r="B358" t="s">
        <v>1100</v>
      </c>
      <c r="C358" t="s">
        <v>2152</v>
      </c>
      <c r="D358" t="s">
        <v>1334</v>
      </c>
      <c r="F358" t="s">
        <v>2153</v>
      </c>
      <c r="G358" t="s">
        <v>2040</v>
      </c>
      <c r="H358" t="s">
        <v>1103</v>
      </c>
      <c r="I358" t="s">
        <v>471</v>
      </c>
      <c r="J358" s="2">
        <v>300.52999999999997</v>
      </c>
      <c r="K358" s="3">
        <v>7513.25</v>
      </c>
      <c r="L358" t="s">
        <v>30</v>
      </c>
      <c r="M358" t="s">
        <v>31</v>
      </c>
      <c r="N358" t="s">
        <v>1411</v>
      </c>
      <c r="O358" t="s">
        <v>2154</v>
      </c>
      <c r="P358" t="s">
        <v>22</v>
      </c>
      <c r="Q358" s="1">
        <v>43949.722777777781</v>
      </c>
    </row>
    <row r="359" spans="1:17" x14ac:dyDescent="0.35">
      <c r="A359" s="1">
        <v>43941</v>
      </c>
      <c r="B359" t="s">
        <v>1100</v>
      </c>
      <c r="C359" t="s">
        <v>2163</v>
      </c>
      <c r="D359" t="s">
        <v>1334</v>
      </c>
      <c r="F359" t="s">
        <v>2164</v>
      </c>
      <c r="G359" t="s">
        <v>2040</v>
      </c>
      <c r="H359" t="s">
        <v>1103</v>
      </c>
      <c r="I359" t="s">
        <v>471</v>
      </c>
      <c r="J359" s="2">
        <v>215.31</v>
      </c>
      <c r="K359" s="3">
        <v>5382.75</v>
      </c>
      <c r="N359" t="s">
        <v>1411</v>
      </c>
      <c r="O359" t="s">
        <v>2165</v>
      </c>
      <c r="P359" t="s">
        <v>451</v>
      </c>
      <c r="Q359" s="1">
        <v>44074.553738425922</v>
      </c>
    </row>
    <row r="360" spans="1:17" x14ac:dyDescent="0.35">
      <c r="A360" s="1">
        <v>43999</v>
      </c>
      <c r="B360" t="s">
        <v>1100</v>
      </c>
      <c r="C360" t="s">
        <v>2175</v>
      </c>
      <c r="D360" t="s">
        <v>1334</v>
      </c>
      <c r="F360" t="s">
        <v>2176</v>
      </c>
      <c r="G360" t="s">
        <v>2040</v>
      </c>
      <c r="H360" t="s">
        <v>1103</v>
      </c>
      <c r="I360" t="s">
        <v>471</v>
      </c>
      <c r="J360" s="2">
        <v>365.69</v>
      </c>
      <c r="K360" s="3">
        <v>9142.25</v>
      </c>
      <c r="N360" t="s">
        <v>1411</v>
      </c>
      <c r="O360" t="s">
        <v>2177</v>
      </c>
      <c r="P360" t="s">
        <v>451</v>
      </c>
      <c r="Q360" s="1">
        <v>44074.556956018518</v>
      </c>
    </row>
    <row r="361" spans="1:17" x14ac:dyDescent="0.35">
      <c r="A361" s="1">
        <v>44012</v>
      </c>
      <c r="B361" t="s">
        <v>1100</v>
      </c>
      <c r="C361" t="s">
        <v>2212</v>
      </c>
      <c r="D361" t="s">
        <v>1334</v>
      </c>
      <c r="F361" t="s">
        <v>2188</v>
      </c>
      <c r="G361" t="s">
        <v>2040</v>
      </c>
      <c r="H361" t="s">
        <v>1103</v>
      </c>
      <c r="I361" t="s">
        <v>471</v>
      </c>
      <c r="J361" s="2">
        <v>210.55</v>
      </c>
      <c r="K361" s="3">
        <v>5263.75</v>
      </c>
      <c r="N361" t="s">
        <v>1411</v>
      </c>
      <c r="O361" t="s">
        <v>2213</v>
      </c>
      <c r="P361" t="s">
        <v>451</v>
      </c>
      <c r="Q361" s="1">
        <v>44084.441377314812</v>
      </c>
    </row>
    <row r="362" spans="1:17" x14ac:dyDescent="0.35">
      <c r="A362" s="1">
        <v>43944</v>
      </c>
      <c r="B362" t="s">
        <v>24</v>
      </c>
      <c r="C362" t="s">
        <v>1475</v>
      </c>
      <c r="D362" t="s">
        <v>1334</v>
      </c>
      <c r="F362" t="s">
        <v>2606</v>
      </c>
      <c r="G362" t="s">
        <v>2607</v>
      </c>
      <c r="H362" t="s">
        <v>1103</v>
      </c>
      <c r="I362" t="s">
        <v>471</v>
      </c>
      <c r="J362" s="2">
        <v>0</v>
      </c>
      <c r="K362" s="3">
        <v>549.04</v>
      </c>
      <c r="N362" t="s">
        <v>1411</v>
      </c>
      <c r="P362" t="s">
        <v>22</v>
      </c>
      <c r="Q362" s="1">
        <v>44089.547592592593</v>
      </c>
    </row>
    <row r="363" spans="1:17" x14ac:dyDescent="0.35">
      <c r="A363" s="1">
        <v>44006</v>
      </c>
      <c r="B363" t="s">
        <v>24</v>
      </c>
      <c r="C363" t="s">
        <v>1508</v>
      </c>
      <c r="D363" t="s">
        <v>1334</v>
      </c>
      <c r="F363" t="s">
        <v>2606</v>
      </c>
      <c r="G363" t="s">
        <v>2607</v>
      </c>
      <c r="H363" t="s">
        <v>1103</v>
      </c>
      <c r="I363" t="s">
        <v>471</v>
      </c>
      <c r="J363" s="2">
        <v>0</v>
      </c>
      <c r="K363" s="3">
        <v>634.47</v>
      </c>
      <c r="N363" t="s">
        <v>1411</v>
      </c>
      <c r="P363" t="s">
        <v>22</v>
      </c>
      <c r="Q363" s="1">
        <v>44089.610960648148</v>
      </c>
    </row>
    <row r="364" spans="1:17" x14ac:dyDescent="0.35">
      <c r="A364" s="1">
        <v>43682</v>
      </c>
      <c r="B364" t="s">
        <v>1100</v>
      </c>
      <c r="C364" t="s">
        <v>2038</v>
      </c>
      <c r="D364" t="s">
        <v>1155</v>
      </c>
      <c r="F364" t="s">
        <v>2039</v>
      </c>
      <c r="G364" t="s">
        <v>2040</v>
      </c>
      <c r="H364" t="s">
        <v>1103</v>
      </c>
      <c r="J364" s="2">
        <v>0</v>
      </c>
      <c r="K364" s="3">
        <v>17902</v>
      </c>
      <c r="L364" t="s">
        <v>30</v>
      </c>
      <c r="M364" t="s">
        <v>31</v>
      </c>
      <c r="N364" t="s">
        <v>2041</v>
      </c>
      <c r="O364" t="s">
        <v>2042</v>
      </c>
      <c r="P364" t="s">
        <v>22</v>
      </c>
      <c r="Q364" s="1">
        <v>43950.394780092603</v>
      </c>
    </row>
    <row r="365" spans="1:17" x14ac:dyDescent="0.35">
      <c r="A365" s="1">
        <v>43794</v>
      </c>
      <c r="B365" t="s">
        <v>1100</v>
      </c>
      <c r="C365" t="s">
        <v>2094</v>
      </c>
      <c r="D365" t="s">
        <v>1328</v>
      </c>
      <c r="F365" t="s">
        <v>2095</v>
      </c>
      <c r="G365" t="s">
        <v>2040</v>
      </c>
      <c r="H365" t="s">
        <v>1103</v>
      </c>
      <c r="J365" s="2">
        <v>0</v>
      </c>
      <c r="K365" s="3">
        <v>36977</v>
      </c>
      <c r="L365" t="s">
        <v>30</v>
      </c>
      <c r="M365" t="s">
        <v>31</v>
      </c>
      <c r="N365" t="s">
        <v>2041</v>
      </c>
      <c r="O365" t="s">
        <v>2096</v>
      </c>
      <c r="P365" t="s">
        <v>22</v>
      </c>
      <c r="Q365" s="1">
        <v>43949.722777777781</v>
      </c>
    </row>
    <row r="366" spans="1:17" x14ac:dyDescent="0.35">
      <c r="A366" s="1">
        <v>43766</v>
      </c>
      <c r="B366" t="s">
        <v>1100</v>
      </c>
      <c r="C366" t="s">
        <v>2083</v>
      </c>
      <c r="D366" t="s">
        <v>1309</v>
      </c>
      <c r="F366" t="s">
        <v>2084</v>
      </c>
      <c r="G366" t="s">
        <v>2040</v>
      </c>
      <c r="H366" t="s">
        <v>1103</v>
      </c>
      <c r="I366" t="s">
        <v>471</v>
      </c>
      <c r="J366" s="2">
        <v>229.5</v>
      </c>
      <c r="K366" s="3">
        <v>5915.82</v>
      </c>
      <c r="L366" t="s">
        <v>30</v>
      </c>
      <c r="M366" t="s">
        <v>31</v>
      </c>
      <c r="N366" t="s">
        <v>2085</v>
      </c>
      <c r="O366" t="s">
        <v>2086</v>
      </c>
      <c r="P366" t="s">
        <v>22</v>
      </c>
      <c r="Q366" s="1">
        <v>43950.396608796298</v>
      </c>
    </row>
    <row r="367" spans="1:17" x14ac:dyDescent="0.35">
      <c r="A367" s="1">
        <v>43781</v>
      </c>
      <c r="B367" t="s">
        <v>1100</v>
      </c>
      <c r="C367" t="s">
        <v>2087</v>
      </c>
      <c r="D367" t="s">
        <v>1304</v>
      </c>
      <c r="F367" t="s">
        <v>2088</v>
      </c>
      <c r="G367" t="s">
        <v>2040</v>
      </c>
      <c r="H367" t="s">
        <v>1103</v>
      </c>
      <c r="J367" s="2">
        <v>0</v>
      </c>
      <c r="K367" s="3">
        <v>1680</v>
      </c>
      <c r="L367" t="s">
        <v>30</v>
      </c>
      <c r="M367" t="s">
        <v>31</v>
      </c>
      <c r="N367" t="s">
        <v>2085</v>
      </c>
      <c r="O367" t="s">
        <v>2089</v>
      </c>
      <c r="P367" t="s">
        <v>22</v>
      </c>
      <c r="Q367" s="1">
        <v>43949.722777777781</v>
      </c>
    </row>
    <row r="368" spans="1:17" x14ac:dyDescent="0.35">
      <c r="A368" s="1">
        <v>43796</v>
      </c>
      <c r="B368" t="s">
        <v>1100</v>
      </c>
      <c r="C368" t="s">
        <v>2101</v>
      </c>
      <c r="D368" t="s">
        <v>1346</v>
      </c>
      <c r="F368" t="s">
        <v>2102</v>
      </c>
      <c r="G368" t="s">
        <v>2040</v>
      </c>
      <c r="H368" t="s">
        <v>1103</v>
      </c>
      <c r="I368" t="s">
        <v>471</v>
      </c>
      <c r="J368" s="2">
        <v>121.98</v>
      </c>
      <c r="K368" s="3">
        <v>3144.28</v>
      </c>
      <c r="L368" t="s">
        <v>30</v>
      </c>
      <c r="M368" t="s">
        <v>31</v>
      </c>
      <c r="N368" t="s">
        <v>2085</v>
      </c>
      <c r="O368" t="s">
        <v>2103</v>
      </c>
      <c r="P368" t="s">
        <v>22</v>
      </c>
      <c r="Q368" s="1">
        <v>43949.722777777781</v>
      </c>
    </row>
    <row r="369" spans="1:17" x14ac:dyDescent="0.35">
      <c r="A369" s="1">
        <v>44012</v>
      </c>
      <c r="B369" t="s">
        <v>1100</v>
      </c>
      <c r="C369" t="s">
        <v>2187</v>
      </c>
      <c r="D369" t="s">
        <v>1346</v>
      </c>
      <c r="F369" t="s">
        <v>2188</v>
      </c>
      <c r="G369" t="s">
        <v>2040</v>
      </c>
      <c r="H369" t="s">
        <v>1103</v>
      </c>
      <c r="I369" t="s">
        <v>471</v>
      </c>
      <c r="J369" s="2">
        <v>195.22</v>
      </c>
      <c r="K369" s="3">
        <v>4880.5</v>
      </c>
      <c r="N369" t="s">
        <v>2085</v>
      </c>
      <c r="O369" t="s">
        <v>2189</v>
      </c>
      <c r="P369" t="s">
        <v>451</v>
      </c>
      <c r="Q369" s="1">
        <v>44084.442928240736</v>
      </c>
    </row>
    <row r="370" spans="1:17" x14ac:dyDescent="0.35">
      <c r="A370" s="1">
        <v>43708</v>
      </c>
      <c r="B370" t="s">
        <v>722</v>
      </c>
      <c r="C370" t="s">
        <v>1886</v>
      </c>
      <c r="D370" t="s">
        <v>724</v>
      </c>
      <c r="F370" t="s">
        <v>1887</v>
      </c>
      <c r="G370" t="s">
        <v>1859</v>
      </c>
      <c r="H370" t="s">
        <v>881</v>
      </c>
      <c r="J370" s="2">
        <v>0</v>
      </c>
      <c r="K370" s="3">
        <v>1462</v>
      </c>
      <c r="N370" t="s">
        <v>1888</v>
      </c>
      <c r="P370" t="s">
        <v>451</v>
      </c>
      <c r="Q370" s="1">
        <v>44090.560636574082</v>
      </c>
    </row>
    <row r="371" spans="1:17" x14ac:dyDescent="0.35">
      <c r="A371" s="1">
        <v>43677</v>
      </c>
      <c r="B371" t="s">
        <v>722</v>
      </c>
      <c r="C371" t="s">
        <v>1881</v>
      </c>
      <c r="D371" t="s">
        <v>724</v>
      </c>
      <c r="F371" t="s">
        <v>2572</v>
      </c>
      <c r="G371" t="s">
        <v>2573</v>
      </c>
      <c r="H371" t="s">
        <v>1859</v>
      </c>
      <c r="J371" s="2">
        <v>0</v>
      </c>
      <c r="K371" s="3">
        <v>9750</v>
      </c>
      <c r="L371" t="s">
        <v>30</v>
      </c>
      <c r="M371" t="s">
        <v>31</v>
      </c>
      <c r="N371" t="s">
        <v>1888</v>
      </c>
      <c r="P371" t="s">
        <v>22</v>
      </c>
      <c r="Q371" s="1">
        <v>43949.722777777781</v>
      </c>
    </row>
    <row r="372" spans="1:17" x14ac:dyDescent="0.35">
      <c r="A372" s="1">
        <v>43708</v>
      </c>
      <c r="B372" t="s">
        <v>722</v>
      </c>
      <c r="C372" t="s">
        <v>1886</v>
      </c>
      <c r="D372" t="s">
        <v>724</v>
      </c>
      <c r="F372" t="s">
        <v>2574</v>
      </c>
      <c r="G372" t="s">
        <v>2573</v>
      </c>
      <c r="H372" t="s">
        <v>1859</v>
      </c>
      <c r="J372" s="2">
        <v>0</v>
      </c>
      <c r="K372" s="3">
        <v>9750</v>
      </c>
      <c r="N372" t="s">
        <v>1888</v>
      </c>
      <c r="P372" t="s">
        <v>451</v>
      </c>
      <c r="Q372" s="1">
        <v>44090.560636574082</v>
      </c>
    </row>
    <row r="373" spans="1:17" x14ac:dyDescent="0.35">
      <c r="A373" s="1">
        <v>43738</v>
      </c>
      <c r="B373" t="s">
        <v>722</v>
      </c>
      <c r="C373" t="s">
        <v>1891</v>
      </c>
      <c r="D373" t="s">
        <v>724</v>
      </c>
      <c r="F373" t="s">
        <v>2575</v>
      </c>
      <c r="G373" t="s">
        <v>2573</v>
      </c>
      <c r="H373" t="s">
        <v>1859</v>
      </c>
      <c r="J373" s="2">
        <v>0</v>
      </c>
      <c r="K373" s="3">
        <v>9750</v>
      </c>
      <c r="L373" t="s">
        <v>750</v>
      </c>
      <c r="M373" t="s">
        <v>31</v>
      </c>
      <c r="N373" t="s">
        <v>1888</v>
      </c>
      <c r="P373" t="s">
        <v>451</v>
      </c>
      <c r="Q373" s="1">
        <v>44090.557187500002</v>
      </c>
    </row>
    <row r="374" spans="1:17" x14ac:dyDescent="0.35">
      <c r="A374" s="1">
        <v>43769</v>
      </c>
      <c r="B374" t="s">
        <v>722</v>
      </c>
      <c r="C374" t="s">
        <v>1903</v>
      </c>
      <c r="D374" t="s">
        <v>724</v>
      </c>
      <c r="F374" t="s">
        <v>2582</v>
      </c>
      <c r="G374" t="s">
        <v>2573</v>
      </c>
      <c r="H374" t="s">
        <v>1859</v>
      </c>
      <c r="J374" s="2">
        <v>0</v>
      </c>
      <c r="K374" s="3">
        <v>9750</v>
      </c>
      <c r="L374" t="s">
        <v>30</v>
      </c>
      <c r="M374" t="s">
        <v>31</v>
      </c>
      <c r="N374" t="s">
        <v>1888</v>
      </c>
      <c r="O374" t="s">
        <v>1905</v>
      </c>
      <c r="P374" t="s">
        <v>22</v>
      </c>
      <c r="Q374" s="1">
        <v>43949.722777777781</v>
      </c>
    </row>
    <row r="375" spans="1:17" x14ac:dyDescent="0.35">
      <c r="A375" s="1">
        <v>43799</v>
      </c>
      <c r="B375" t="s">
        <v>722</v>
      </c>
      <c r="C375" t="s">
        <v>1922</v>
      </c>
      <c r="D375" t="s">
        <v>724</v>
      </c>
      <c r="F375" t="s">
        <v>2594</v>
      </c>
      <c r="G375" t="s">
        <v>2573</v>
      </c>
      <c r="H375" t="s">
        <v>1859</v>
      </c>
      <c r="J375" s="2">
        <v>0</v>
      </c>
      <c r="K375" s="3">
        <v>9750</v>
      </c>
      <c r="L375" t="s">
        <v>30</v>
      </c>
      <c r="M375" t="s">
        <v>31</v>
      </c>
      <c r="N375" t="s">
        <v>1888</v>
      </c>
      <c r="O375" t="s">
        <v>2595</v>
      </c>
      <c r="P375" t="s">
        <v>22</v>
      </c>
      <c r="Q375" s="1">
        <v>43949.742245370369</v>
      </c>
    </row>
    <row r="376" spans="1:17" x14ac:dyDescent="0.35">
      <c r="A376" s="1">
        <v>43830</v>
      </c>
      <c r="B376" t="s">
        <v>722</v>
      </c>
      <c r="C376" t="s">
        <v>1927</v>
      </c>
      <c r="D376" t="s">
        <v>724</v>
      </c>
      <c r="F376" t="s">
        <v>2596</v>
      </c>
      <c r="G376" t="s">
        <v>2573</v>
      </c>
      <c r="H376" t="s">
        <v>1859</v>
      </c>
      <c r="J376" s="2">
        <v>0</v>
      </c>
      <c r="K376" s="3">
        <v>9750</v>
      </c>
      <c r="L376" t="s">
        <v>30</v>
      </c>
      <c r="M376" t="s">
        <v>31</v>
      </c>
      <c r="N376" t="s">
        <v>1888</v>
      </c>
      <c r="O376" t="s">
        <v>2597</v>
      </c>
      <c r="P376" t="s">
        <v>22</v>
      </c>
      <c r="Q376" s="1">
        <v>43949.722777777781</v>
      </c>
    </row>
    <row r="377" spans="1:17" x14ac:dyDescent="0.35">
      <c r="A377" s="1">
        <v>43861</v>
      </c>
      <c r="B377" t="s">
        <v>722</v>
      </c>
      <c r="C377" t="s">
        <v>1930</v>
      </c>
      <c r="D377" t="s">
        <v>724</v>
      </c>
      <c r="F377" t="s">
        <v>2603</v>
      </c>
      <c r="G377" t="s">
        <v>2573</v>
      </c>
      <c r="H377" t="s">
        <v>1859</v>
      </c>
      <c r="J377" s="2">
        <v>0</v>
      </c>
      <c r="K377" s="3">
        <v>9750</v>
      </c>
      <c r="L377" t="s">
        <v>30</v>
      </c>
      <c r="M377" t="s">
        <v>31</v>
      </c>
      <c r="N377" t="s">
        <v>1888</v>
      </c>
      <c r="O377" t="s">
        <v>2604</v>
      </c>
      <c r="P377" t="s">
        <v>22</v>
      </c>
      <c r="Q377" s="1">
        <v>43949.722777777781</v>
      </c>
    </row>
    <row r="378" spans="1:17" x14ac:dyDescent="0.35">
      <c r="A378" s="1">
        <v>43890</v>
      </c>
      <c r="B378" t="s">
        <v>722</v>
      </c>
      <c r="C378" t="s">
        <v>1933</v>
      </c>
      <c r="D378" t="s">
        <v>724</v>
      </c>
      <c r="F378" t="s">
        <v>2605</v>
      </c>
      <c r="G378" t="s">
        <v>2573</v>
      </c>
      <c r="H378" t="s">
        <v>1859</v>
      </c>
      <c r="J378" s="2">
        <v>0</v>
      </c>
      <c r="K378" s="3">
        <v>6750</v>
      </c>
      <c r="L378" t="s">
        <v>30</v>
      </c>
      <c r="M378" t="s">
        <v>31</v>
      </c>
      <c r="N378" t="s">
        <v>1888</v>
      </c>
      <c r="P378" t="s">
        <v>22</v>
      </c>
      <c r="Q378" s="1">
        <v>43949.722777777781</v>
      </c>
    </row>
    <row r="379" spans="1:17" x14ac:dyDescent="0.35">
      <c r="A379" s="1">
        <v>44004</v>
      </c>
      <c r="B379" t="s">
        <v>24</v>
      </c>
      <c r="C379" t="s">
        <v>1505</v>
      </c>
      <c r="D379" t="s">
        <v>1361</v>
      </c>
      <c r="F379" t="s">
        <v>1506</v>
      </c>
      <c r="G379" t="s">
        <v>1103</v>
      </c>
      <c r="H379" t="s">
        <v>23</v>
      </c>
      <c r="J379" s="2">
        <v>0</v>
      </c>
      <c r="K379" s="3">
        <v>3990</v>
      </c>
      <c r="N379" t="s">
        <v>1507</v>
      </c>
      <c r="P379" t="s">
        <v>22</v>
      </c>
      <c r="Q379" s="1">
        <v>44055.585775462961</v>
      </c>
    </row>
    <row r="380" spans="1:17" x14ac:dyDescent="0.35">
      <c r="A380" s="1">
        <v>43658</v>
      </c>
      <c r="B380" t="s">
        <v>24</v>
      </c>
      <c r="C380" t="s">
        <v>1618</v>
      </c>
      <c r="D380" t="s">
        <v>1175</v>
      </c>
      <c r="F380" t="s">
        <v>1619</v>
      </c>
      <c r="G380" t="s">
        <v>1609</v>
      </c>
      <c r="H380" t="s">
        <v>23</v>
      </c>
      <c r="J380" s="2">
        <v>0</v>
      </c>
      <c r="K380" s="3">
        <v>1523</v>
      </c>
      <c r="L380" t="s">
        <v>30</v>
      </c>
      <c r="M380" t="s">
        <v>31</v>
      </c>
      <c r="N380" t="s">
        <v>1507</v>
      </c>
      <c r="P380" t="s">
        <v>22</v>
      </c>
      <c r="Q380" s="1">
        <v>43949.722071759257</v>
      </c>
    </row>
    <row r="381" spans="1:17" x14ac:dyDescent="0.35">
      <c r="A381" s="1">
        <v>43998</v>
      </c>
      <c r="B381" t="s">
        <v>1100</v>
      </c>
      <c r="C381" t="s">
        <v>2568</v>
      </c>
      <c r="D381" t="s">
        <v>2569</v>
      </c>
      <c r="E381" t="s">
        <v>1361</v>
      </c>
      <c r="F381" t="s">
        <v>2570</v>
      </c>
      <c r="G381" t="s">
        <v>2562</v>
      </c>
      <c r="H381" t="s">
        <v>1103</v>
      </c>
      <c r="J381" s="2">
        <v>0</v>
      </c>
      <c r="K381" s="3">
        <v>3990</v>
      </c>
      <c r="N381" t="s">
        <v>1507</v>
      </c>
      <c r="O381" t="s">
        <v>2571</v>
      </c>
      <c r="P381" t="s">
        <v>451</v>
      </c>
      <c r="Q381" s="1">
        <v>44074.558136574073</v>
      </c>
    </row>
    <row r="382" spans="1:17" x14ac:dyDescent="0.35">
      <c r="A382" s="1">
        <v>43738</v>
      </c>
      <c r="B382" t="s">
        <v>722</v>
      </c>
      <c r="C382" t="s">
        <v>1891</v>
      </c>
      <c r="D382" t="s">
        <v>724</v>
      </c>
      <c r="F382" t="s">
        <v>2576</v>
      </c>
      <c r="G382" t="s">
        <v>2573</v>
      </c>
      <c r="H382" t="s">
        <v>1859</v>
      </c>
      <c r="J382" s="2">
        <v>0</v>
      </c>
      <c r="K382" s="3">
        <v>9943</v>
      </c>
      <c r="L382" t="s">
        <v>30</v>
      </c>
      <c r="M382" t="s">
        <v>31</v>
      </c>
      <c r="N382" t="s">
        <v>1507</v>
      </c>
      <c r="P382" t="s">
        <v>22</v>
      </c>
      <c r="Q382" s="1">
        <v>43949.722777777781</v>
      </c>
    </row>
    <row r="383" spans="1:17" x14ac:dyDescent="0.35">
      <c r="A383" s="1">
        <v>43658</v>
      </c>
      <c r="B383" t="s">
        <v>24</v>
      </c>
      <c r="C383" t="s">
        <v>1129</v>
      </c>
      <c r="D383" t="s">
        <v>1130</v>
      </c>
      <c r="F383" t="s">
        <v>1131</v>
      </c>
      <c r="G383" t="s">
        <v>1103</v>
      </c>
      <c r="H383" t="s">
        <v>23</v>
      </c>
      <c r="J383" s="2">
        <v>0</v>
      </c>
      <c r="K383" s="3">
        <v>1594.14</v>
      </c>
      <c r="L383" t="s">
        <v>30</v>
      </c>
      <c r="M383" t="s">
        <v>31</v>
      </c>
      <c r="N383" t="s">
        <v>1132</v>
      </c>
      <c r="P383" t="s">
        <v>22</v>
      </c>
      <c r="Q383" s="1">
        <v>43949.722071759257</v>
      </c>
    </row>
    <row r="384" spans="1:17" x14ac:dyDescent="0.35">
      <c r="A384" s="1">
        <v>43675</v>
      </c>
      <c r="B384" t="s">
        <v>24</v>
      </c>
      <c r="C384" t="s">
        <v>1149</v>
      </c>
      <c r="D384" t="s">
        <v>1130</v>
      </c>
      <c r="F384" t="s">
        <v>1150</v>
      </c>
      <c r="G384" t="s">
        <v>1103</v>
      </c>
      <c r="H384" t="s">
        <v>23</v>
      </c>
      <c r="J384" s="2">
        <v>0</v>
      </c>
      <c r="K384" s="3">
        <v>1589</v>
      </c>
      <c r="L384" t="s">
        <v>30</v>
      </c>
      <c r="M384" t="s">
        <v>31</v>
      </c>
      <c r="N384" t="s">
        <v>1132</v>
      </c>
      <c r="P384" t="s">
        <v>22</v>
      </c>
      <c r="Q384" s="1">
        <v>43949.722071759257</v>
      </c>
    </row>
    <row r="385" spans="1:17" x14ac:dyDescent="0.35">
      <c r="A385" s="1">
        <v>43769</v>
      </c>
      <c r="B385" t="s">
        <v>722</v>
      </c>
      <c r="C385" t="s">
        <v>1106</v>
      </c>
      <c r="D385" t="s">
        <v>724</v>
      </c>
      <c r="F385" t="s">
        <v>1150</v>
      </c>
      <c r="G385" t="s">
        <v>1103</v>
      </c>
      <c r="H385" t="s">
        <v>591</v>
      </c>
      <c r="J385" s="2">
        <v>0</v>
      </c>
      <c r="K385" s="3">
        <v>0.09</v>
      </c>
      <c r="L385" t="s">
        <v>30</v>
      </c>
      <c r="M385" t="s">
        <v>31</v>
      </c>
      <c r="N385" t="s">
        <v>1132</v>
      </c>
      <c r="P385" t="s">
        <v>22</v>
      </c>
      <c r="Q385" s="1">
        <v>43949.722071759257</v>
      </c>
    </row>
    <row r="386" spans="1:17" x14ac:dyDescent="0.35">
      <c r="A386" s="1">
        <v>43769</v>
      </c>
      <c r="B386" t="s">
        <v>722</v>
      </c>
      <c r="C386" t="s">
        <v>1106</v>
      </c>
      <c r="D386" t="s">
        <v>724</v>
      </c>
      <c r="F386" t="s">
        <v>1183</v>
      </c>
      <c r="G386" t="s">
        <v>1103</v>
      </c>
      <c r="H386" t="s">
        <v>591</v>
      </c>
      <c r="J386" s="2">
        <v>0</v>
      </c>
      <c r="K386" s="3">
        <v>0.01</v>
      </c>
      <c r="L386" t="s">
        <v>30</v>
      </c>
      <c r="M386" t="s">
        <v>31</v>
      </c>
      <c r="N386" t="s">
        <v>1132</v>
      </c>
      <c r="P386" t="s">
        <v>22</v>
      </c>
      <c r="Q386" s="1">
        <v>43949.722071759257</v>
      </c>
    </row>
    <row r="387" spans="1:17" x14ac:dyDescent="0.35">
      <c r="A387" s="1">
        <v>43769</v>
      </c>
      <c r="B387" t="s">
        <v>722</v>
      </c>
      <c r="C387" t="s">
        <v>1106</v>
      </c>
      <c r="D387" t="s">
        <v>724</v>
      </c>
      <c r="F387" t="s">
        <v>1283</v>
      </c>
      <c r="G387" t="s">
        <v>1103</v>
      </c>
      <c r="H387" t="s">
        <v>591</v>
      </c>
      <c r="J387" s="2">
        <v>0</v>
      </c>
      <c r="K387" s="3">
        <v>0.49</v>
      </c>
      <c r="L387" t="s">
        <v>30</v>
      </c>
      <c r="M387" t="s">
        <v>31</v>
      </c>
      <c r="N387" t="s">
        <v>1132</v>
      </c>
      <c r="P387" t="s">
        <v>22</v>
      </c>
      <c r="Q387" s="1">
        <v>43949.722071759257</v>
      </c>
    </row>
    <row r="388" spans="1:17" x14ac:dyDescent="0.35">
      <c r="A388" s="1">
        <v>43790</v>
      </c>
      <c r="B388" t="s">
        <v>24</v>
      </c>
      <c r="C388" t="s">
        <v>1306</v>
      </c>
      <c r="D388" t="s">
        <v>1130</v>
      </c>
      <c r="F388" t="s">
        <v>1307</v>
      </c>
      <c r="G388" t="s">
        <v>1103</v>
      </c>
      <c r="H388" t="s">
        <v>23</v>
      </c>
      <c r="J388" s="2">
        <v>0</v>
      </c>
      <c r="K388" s="3">
        <v>1182.3900000000001</v>
      </c>
      <c r="L388" t="s">
        <v>30</v>
      </c>
      <c r="M388" t="s">
        <v>31</v>
      </c>
      <c r="N388" t="s">
        <v>1132</v>
      </c>
      <c r="P388" t="s">
        <v>22</v>
      </c>
      <c r="Q388" s="1">
        <v>43949.722777777781</v>
      </c>
    </row>
    <row r="389" spans="1:17" x14ac:dyDescent="0.35">
      <c r="A389" s="1">
        <v>43853</v>
      </c>
      <c r="B389" t="s">
        <v>24</v>
      </c>
      <c r="C389" t="s">
        <v>1383</v>
      </c>
      <c r="D389" t="s">
        <v>1130</v>
      </c>
      <c r="F389" t="s">
        <v>1384</v>
      </c>
      <c r="G389" t="s">
        <v>1103</v>
      </c>
      <c r="H389" t="s">
        <v>23</v>
      </c>
      <c r="J389" s="2">
        <v>0</v>
      </c>
      <c r="K389" s="3">
        <v>1671.99</v>
      </c>
      <c r="L389" t="s">
        <v>30</v>
      </c>
      <c r="M389" t="s">
        <v>31</v>
      </c>
      <c r="N389" t="s">
        <v>1132</v>
      </c>
      <c r="P389" t="s">
        <v>22</v>
      </c>
      <c r="Q389" s="1">
        <v>43949.722777777781</v>
      </c>
    </row>
    <row r="390" spans="1:17" x14ac:dyDescent="0.35">
      <c r="A390" s="1">
        <v>43886</v>
      </c>
      <c r="B390" t="s">
        <v>24</v>
      </c>
      <c r="C390" t="s">
        <v>1414</v>
      </c>
      <c r="D390" t="s">
        <v>1130</v>
      </c>
      <c r="F390" t="s">
        <v>1415</v>
      </c>
      <c r="G390" t="s">
        <v>1103</v>
      </c>
      <c r="H390" t="s">
        <v>23</v>
      </c>
      <c r="J390" s="2">
        <v>0</v>
      </c>
      <c r="K390" s="3">
        <v>1667.09</v>
      </c>
      <c r="L390" t="s">
        <v>30</v>
      </c>
      <c r="M390" t="s">
        <v>31</v>
      </c>
      <c r="N390" t="s">
        <v>1132</v>
      </c>
      <c r="P390" t="s">
        <v>22</v>
      </c>
      <c r="Q390" s="1">
        <v>43949.722777777781</v>
      </c>
    </row>
    <row r="391" spans="1:17" x14ac:dyDescent="0.35">
      <c r="A391" s="1">
        <v>43915</v>
      </c>
      <c r="B391" t="s">
        <v>24</v>
      </c>
      <c r="C391" t="s">
        <v>1435</v>
      </c>
      <c r="D391" t="s">
        <v>1182</v>
      </c>
      <c r="F391" t="s">
        <v>1436</v>
      </c>
      <c r="G391" t="s">
        <v>1103</v>
      </c>
      <c r="H391" t="s">
        <v>23</v>
      </c>
      <c r="J391" s="2">
        <v>0</v>
      </c>
      <c r="K391" s="3">
        <v>1667.09</v>
      </c>
      <c r="N391" t="s">
        <v>1132</v>
      </c>
      <c r="P391" t="s">
        <v>451</v>
      </c>
      <c r="Q391" s="1">
        <v>44084.597800925927</v>
      </c>
    </row>
    <row r="392" spans="1:17" x14ac:dyDescent="0.35">
      <c r="A392" s="1">
        <v>43941</v>
      </c>
      <c r="B392" t="s">
        <v>24</v>
      </c>
      <c r="C392" t="s">
        <v>1465</v>
      </c>
      <c r="D392" t="s">
        <v>1182</v>
      </c>
      <c r="F392" t="s">
        <v>1466</v>
      </c>
      <c r="G392" t="s">
        <v>1103</v>
      </c>
      <c r="H392" t="s">
        <v>23</v>
      </c>
      <c r="J392" s="2">
        <v>0</v>
      </c>
      <c r="K392" s="3">
        <v>1667.09</v>
      </c>
      <c r="N392" t="s">
        <v>1132</v>
      </c>
      <c r="P392" t="s">
        <v>22</v>
      </c>
      <c r="Q392" s="1">
        <v>44071.667233796303</v>
      </c>
    </row>
    <row r="393" spans="1:17" x14ac:dyDescent="0.35">
      <c r="A393" s="1">
        <v>43978</v>
      </c>
      <c r="B393" t="s">
        <v>24</v>
      </c>
      <c r="C393" t="s">
        <v>1486</v>
      </c>
      <c r="D393" t="s">
        <v>1182</v>
      </c>
      <c r="F393" t="s">
        <v>1487</v>
      </c>
      <c r="G393" t="s">
        <v>1103</v>
      </c>
      <c r="H393" t="s">
        <v>23</v>
      </c>
      <c r="J393" s="2">
        <v>0</v>
      </c>
      <c r="K393" s="3">
        <v>1667.09</v>
      </c>
      <c r="N393" t="s">
        <v>1132</v>
      </c>
      <c r="P393" t="s">
        <v>451</v>
      </c>
      <c r="Q393" s="1">
        <v>44055.60465277778</v>
      </c>
    </row>
    <row r="394" spans="1:17" x14ac:dyDescent="0.35">
      <c r="A394" s="1">
        <v>44004</v>
      </c>
      <c r="B394" t="s">
        <v>24</v>
      </c>
      <c r="C394" t="s">
        <v>1501</v>
      </c>
      <c r="D394" t="s">
        <v>1182</v>
      </c>
      <c r="F394" t="s">
        <v>1502</v>
      </c>
      <c r="G394" t="s">
        <v>1103</v>
      </c>
      <c r="H394" t="s">
        <v>23</v>
      </c>
      <c r="J394" s="2">
        <v>0</v>
      </c>
      <c r="K394" s="3">
        <v>1667.09</v>
      </c>
      <c r="N394" t="s">
        <v>1132</v>
      </c>
      <c r="P394" t="s">
        <v>451</v>
      </c>
      <c r="Q394" s="1">
        <v>44055.604317129633</v>
      </c>
    </row>
    <row r="395" spans="1:17" x14ac:dyDescent="0.35">
      <c r="A395" s="1">
        <v>43689</v>
      </c>
      <c r="B395" t="s">
        <v>1100</v>
      </c>
      <c r="C395" t="s">
        <v>2298</v>
      </c>
      <c r="D395" t="s">
        <v>1182</v>
      </c>
      <c r="F395" t="s">
        <v>2299</v>
      </c>
      <c r="G395" t="s">
        <v>2300</v>
      </c>
      <c r="H395" t="s">
        <v>1103</v>
      </c>
      <c r="J395" s="2">
        <v>0</v>
      </c>
      <c r="K395" s="3">
        <v>1599.19</v>
      </c>
      <c r="L395" t="s">
        <v>30</v>
      </c>
      <c r="M395" t="s">
        <v>31</v>
      </c>
      <c r="N395" t="s">
        <v>1132</v>
      </c>
      <c r="O395" t="s">
        <v>2301</v>
      </c>
      <c r="P395" t="s">
        <v>22</v>
      </c>
      <c r="Q395" s="1">
        <v>43949.722777777781</v>
      </c>
    </row>
    <row r="396" spans="1:17" x14ac:dyDescent="0.35">
      <c r="A396" s="1">
        <v>43720</v>
      </c>
      <c r="B396" t="s">
        <v>1100</v>
      </c>
      <c r="C396" t="s">
        <v>2302</v>
      </c>
      <c r="D396" t="s">
        <v>1182</v>
      </c>
      <c r="F396" t="s">
        <v>2303</v>
      </c>
      <c r="G396" t="s">
        <v>2300</v>
      </c>
      <c r="H396" t="s">
        <v>1103</v>
      </c>
      <c r="J396" s="2">
        <v>0</v>
      </c>
      <c r="K396" s="3">
        <v>1403.98</v>
      </c>
      <c r="L396" t="s">
        <v>30</v>
      </c>
      <c r="M396" t="s">
        <v>31</v>
      </c>
      <c r="N396" t="s">
        <v>1132</v>
      </c>
      <c r="O396" t="s">
        <v>2304</v>
      </c>
      <c r="P396" t="s">
        <v>22</v>
      </c>
      <c r="Q396" s="1">
        <v>43949.722777777781</v>
      </c>
    </row>
    <row r="397" spans="1:17" x14ac:dyDescent="0.35">
      <c r="A397" s="1">
        <v>43753</v>
      </c>
      <c r="B397" t="s">
        <v>1100</v>
      </c>
      <c r="C397" t="s">
        <v>2305</v>
      </c>
      <c r="D397" t="s">
        <v>1182</v>
      </c>
      <c r="F397" t="s">
        <v>2306</v>
      </c>
      <c r="G397" t="s">
        <v>2300</v>
      </c>
      <c r="H397" t="s">
        <v>1103</v>
      </c>
      <c r="J397" s="2">
        <v>0</v>
      </c>
      <c r="K397" s="3">
        <v>1045.68</v>
      </c>
      <c r="L397" t="s">
        <v>30</v>
      </c>
      <c r="M397" t="s">
        <v>31</v>
      </c>
      <c r="N397" t="s">
        <v>1132</v>
      </c>
      <c r="O397" t="s">
        <v>2307</v>
      </c>
      <c r="P397" t="s">
        <v>22</v>
      </c>
      <c r="Q397" s="1">
        <v>43949.722777777781</v>
      </c>
    </row>
    <row r="398" spans="1:17" x14ac:dyDescent="0.35">
      <c r="A398" s="1">
        <v>43781</v>
      </c>
      <c r="B398" t="s">
        <v>1100</v>
      </c>
      <c r="C398" t="s">
        <v>2308</v>
      </c>
      <c r="D398" t="s">
        <v>1130</v>
      </c>
      <c r="F398" t="s">
        <v>2309</v>
      </c>
      <c r="G398" t="s">
        <v>2300</v>
      </c>
      <c r="H398" t="s">
        <v>1103</v>
      </c>
      <c r="J398" s="2">
        <v>0</v>
      </c>
      <c r="K398" s="3">
        <v>1182.3900000000001</v>
      </c>
      <c r="L398" t="s">
        <v>30</v>
      </c>
      <c r="M398" t="s">
        <v>31</v>
      </c>
      <c r="N398" t="s">
        <v>1132</v>
      </c>
      <c r="O398" t="s">
        <v>2310</v>
      </c>
      <c r="P398" t="s">
        <v>22</v>
      </c>
      <c r="Q398" s="1">
        <v>43949.722777777781</v>
      </c>
    </row>
    <row r="399" spans="1:17" x14ac:dyDescent="0.35">
      <c r="A399" s="1">
        <v>43815</v>
      </c>
      <c r="B399" t="s">
        <v>1100</v>
      </c>
      <c r="C399" t="s">
        <v>2311</v>
      </c>
      <c r="D399" t="s">
        <v>1130</v>
      </c>
      <c r="F399" t="s">
        <v>2312</v>
      </c>
      <c r="G399" t="s">
        <v>2300</v>
      </c>
      <c r="H399" t="s">
        <v>1103</v>
      </c>
      <c r="J399" s="2">
        <v>0</v>
      </c>
      <c r="K399" s="3">
        <v>1671.99</v>
      </c>
      <c r="L399" t="s">
        <v>30</v>
      </c>
      <c r="M399" t="s">
        <v>31</v>
      </c>
      <c r="N399" t="s">
        <v>1132</v>
      </c>
      <c r="O399" t="s">
        <v>2313</v>
      </c>
      <c r="P399" t="s">
        <v>22</v>
      </c>
      <c r="Q399" s="1">
        <v>43949.722777777781</v>
      </c>
    </row>
    <row r="400" spans="1:17" x14ac:dyDescent="0.35">
      <c r="A400" s="1">
        <v>43818</v>
      </c>
      <c r="B400" t="s">
        <v>1100</v>
      </c>
      <c r="C400" t="s">
        <v>2314</v>
      </c>
      <c r="D400" t="s">
        <v>1317</v>
      </c>
      <c r="F400" t="s">
        <v>2315</v>
      </c>
      <c r="G400" t="s">
        <v>2300</v>
      </c>
      <c r="H400" t="s">
        <v>1103</v>
      </c>
      <c r="J400" s="2">
        <v>0</v>
      </c>
      <c r="K400" s="3">
        <v>837</v>
      </c>
      <c r="L400" t="s">
        <v>30</v>
      </c>
      <c r="M400" t="s">
        <v>31</v>
      </c>
      <c r="N400" t="s">
        <v>1132</v>
      </c>
      <c r="O400" t="s">
        <v>2316</v>
      </c>
      <c r="P400" t="s">
        <v>22</v>
      </c>
      <c r="Q400" s="1">
        <v>43949.722777777781</v>
      </c>
    </row>
    <row r="401" spans="1:17" x14ac:dyDescent="0.35">
      <c r="A401" s="1">
        <v>43842</v>
      </c>
      <c r="B401" t="s">
        <v>1100</v>
      </c>
      <c r="C401" t="s">
        <v>2317</v>
      </c>
      <c r="D401" t="s">
        <v>1130</v>
      </c>
      <c r="F401" t="s">
        <v>2318</v>
      </c>
      <c r="G401" t="s">
        <v>2300</v>
      </c>
      <c r="H401" t="s">
        <v>1103</v>
      </c>
      <c r="J401" s="2">
        <v>0</v>
      </c>
      <c r="K401" s="3">
        <v>1671.99</v>
      </c>
      <c r="L401" t="s">
        <v>30</v>
      </c>
      <c r="M401" t="s">
        <v>31</v>
      </c>
      <c r="N401" t="s">
        <v>1132</v>
      </c>
      <c r="O401" t="s">
        <v>2319</v>
      </c>
      <c r="P401" t="s">
        <v>22</v>
      </c>
      <c r="Q401" s="1">
        <v>43949.722777777781</v>
      </c>
    </row>
    <row r="402" spans="1:17" x14ac:dyDescent="0.35">
      <c r="A402" s="1">
        <v>43873</v>
      </c>
      <c r="B402" t="s">
        <v>1100</v>
      </c>
      <c r="C402" t="s">
        <v>2320</v>
      </c>
      <c r="D402" t="s">
        <v>1130</v>
      </c>
      <c r="F402" t="s">
        <v>2321</v>
      </c>
      <c r="G402" t="s">
        <v>2300</v>
      </c>
      <c r="H402" t="s">
        <v>1103</v>
      </c>
      <c r="J402" s="2">
        <v>0</v>
      </c>
      <c r="K402" s="3">
        <v>1667.09</v>
      </c>
      <c r="L402" t="s">
        <v>30</v>
      </c>
      <c r="M402" t="s">
        <v>31</v>
      </c>
      <c r="N402" t="s">
        <v>1132</v>
      </c>
      <c r="O402" t="s">
        <v>2322</v>
      </c>
      <c r="P402" t="s">
        <v>22</v>
      </c>
      <c r="Q402" s="1">
        <v>43949.722777777781</v>
      </c>
    </row>
    <row r="403" spans="1:17" x14ac:dyDescent="0.35">
      <c r="A403" s="1">
        <v>43906</v>
      </c>
      <c r="B403" t="s">
        <v>1100</v>
      </c>
      <c r="C403" t="s">
        <v>2323</v>
      </c>
      <c r="D403" t="s">
        <v>1182</v>
      </c>
      <c r="F403" t="s">
        <v>2306</v>
      </c>
      <c r="G403" t="s">
        <v>2300</v>
      </c>
      <c r="H403" t="s">
        <v>1103</v>
      </c>
      <c r="J403" s="2">
        <v>0</v>
      </c>
      <c r="K403" s="3">
        <v>1667.09</v>
      </c>
      <c r="N403" t="s">
        <v>1132</v>
      </c>
      <c r="O403" t="s">
        <v>2324</v>
      </c>
      <c r="P403" t="s">
        <v>451</v>
      </c>
      <c r="Q403" s="1">
        <v>44074.555474537039</v>
      </c>
    </row>
    <row r="404" spans="1:17" x14ac:dyDescent="0.35">
      <c r="A404" s="1">
        <v>43936</v>
      </c>
      <c r="B404" t="s">
        <v>1100</v>
      </c>
      <c r="C404" t="s">
        <v>2325</v>
      </c>
      <c r="D404" t="s">
        <v>1182</v>
      </c>
      <c r="F404" t="s">
        <v>2312</v>
      </c>
      <c r="G404" t="s">
        <v>2300</v>
      </c>
      <c r="H404" t="s">
        <v>1103</v>
      </c>
      <c r="J404" s="2">
        <v>0</v>
      </c>
      <c r="K404" s="3">
        <v>1667.09</v>
      </c>
      <c r="N404" t="s">
        <v>1132</v>
      </c>
      <c r="O404" t="s">
        <v>2326</v>
      </c>
      <c r="P404" t="s">
        <v>451</v>
      </c>
      <c r="Q404" s="1">
        <v>44074.554270833331</v>
      </c>
    </row>
    <row r="405" spans="1:17" x14ac:dyDescent="0.35">
      <c r="A405" s="1">
        <v>43969</v>
      </c>
      <c r="B405" t="s">
        <v>1100</v>
      </c>
      <c r="C405" t="s">
        <v>2327</v>
      </c>
      <c r="D405" t="s">
        <v>1182</v>
      </c>
      <c r="F405" t="s">
        <v>2306</v>
      </c>
      <c r="G405" t="s">
        <v>2300</v>
      </c>
      <c r="H405" t="s">
        <v>1103</v>
      </c>
      <c r="J405" s="2">
        <v>0</v>
      </c>
      <c r="K405" s="3">
        <v>1667.09</v>
      </c>
      <c r="N405" t="s">
        <v>1132</v>
      </c>
      <c r="O405" t="s">
        <v>2328</v>
      </c>
      <c r="P405" t="s">
        <v>451</v>
      </c>
      <c r="Q405" s="1">
        <v>44074.55978009259</v>
      </c>
    </row>
    <row r="406" spans="1:17" x14ac:dyDescent="0.35">
      <c r="A406" s="1">
        <v>43997</v>
      </c>
      <c r="B406" t="s">
        <v>1100</v>
      </c>
      <c r="C406" t="s">
        <v>2329</v>
      </c>
      <c r="D406" t="s">
        <v>1130</v>
      </c>
      <c r="F406" t="s">
        <v>2306</v>
      </c>
      <c r="G406" t="s">
        <v>2300</v>
      </c>
      <c r="H406" t="s">
        <v>1103</v>
      </c>
      <c r="J406" s="2">
        <v>0</v>
      </c>
      <c r="K406" s="3">
        <v>1667.09</v>
      </c>
      <c r="N406" t="s">
        <v>1132</v>
      </c>
      <c r="O406" t="s">
        <v>2330</v>
      </c>
      <c r="P406" t="s">
        <v>451</v>
      </c>
      <c r="Q406" s="1">
        <v>44074.558333333327</v>
      </c>
    </row>
    <row r="407" spans="1:17" x14ac:dyDescent="0.35">
      <c r="A407" s="1">
        <v>43769</v>
      </c>
      <c r="B407" t="s">
        <v>722</v>
      </c>
      <c r="C407" t="s">
        <v>1106</v>
      </c>
      <c r="D407" t="s">
        <v>724</v>
      </c>
      <c r="F407" t="s">
        <v>2609</v>
      </c>
      <c r="G407" t="s">
        <v>2607</v>
      </c>
      <c r="H407" t="s">
        <v>39</v>
      </c>
      <c r="J407" s="2">
        <v>0</v>
      </c>
      <c r="K407" s="3">
        <v>652</v>
      </c>
      <c r="L407" t="s">
        <v>30</v>
      </c>
      <c r="M407" t="s">
        <v>31</v>
      </c>
      <c r="N407" t="s">
        <v>1132</v>
      </c>
      <c r="P407" t="s">
        <v>22</v>
      </c>
      <c r="Q407" s="1">
        <v>43949.722071759257</v>
      </c>
    </row>
    <row r="408" spans="1:17" x14ac:dyDescent="0.35">
      <c r="A408" s="1">
        <v>43928</v>
      </c>
      <c r="B408" t="s">
        <v>24</v>
      </c>
      <c r="C408" t="s">
        <v>1458</v>
      </c>
      <c r="D408" t="s">
        <v>1361</v>
      </c>
      <c r="F408" t="s">
        <v>1459</v>
      </c>
      <c r="G408" t="s">
        <v>1103</v>
      </c>
      <c r="H408" t="s">
        <v>23</v>
      </c>
      <c r="J408" s="2">
        <v>0</v>
      </c>
      <c r="K408" s="3">
        <v>765</v>
      </c>
      <c r="N408" t="s">
        <v>1460</v>
      </c>
      <c r="P408" t="s">
        <v>22</v>
      </c>
      <c r="Q408" s="1">
        <v>44089.683229166672</v>
      </c>
    </row>
    <row r="409" spans="1:17" x14ac:dyDescent="0.35">
      <c r="A409" s="1">
        <v>44012</v>
      </c>
      <c r="B409" t="s">
        <v>1100</v>
      </c>
      <c r="C409" t="s">
        <v>2025</v>
      </c>
      <c r="D409" t="s">
        <v>1361</v>
      </c>
      <c r="F409" t="s">
        <v>2026</v>
      </c>
      <c r="G409" t="s">
        <v>2024</v>
      </c>
      <c r="H409" t="s">
        <v>1103</v>
      </c>
      <c r="J409" s="2">
        <v>0</v>
      </c>
      <c r="K409" s="3">
        <v>2973</v>
      </c>
      <c r="N409" t="s">
        <v>1460</v>
      </c>
      <c r="O409" t="s">
        <v>2027</v>
      </c>
      <c r="P409" t="s">
        <v>451</v>
      </c>
      <c r="Q409" s="1">
        <v>44084.438773148147</v>
      </c>
    </row>
    <row r="410" spans="1:17" x14ac:dyDescent="0.35">
      <c r="A410" s="1">
        <v>43734</v>
      </c>
      <c r="B410" t="s">
        <v>1100</v>
      </c>
      <c r="C410" t="s">
        <v>2267</v>
      </c>
      <c r="D410" t="s">
        <v>1196</v>
      </c>
      <c r="F410" t="s">
        <v>2268</v>
      </c>
      <c r="G410" t="s">
        <v>2246</v>
      </c>
      <c r="H410" t="s">
        <v>1103</v>
      </c>
      <c r="J410" s="2">
        <v>0</v>
      </c>
      <c r="K410" s="3">
        <v>1052</v>
      </c>
      <c r="L410" t="s">
        <v>30</v>
      </c>
      <c r="M410" t="s">
        <v>31</v>
      </c>
      <c r="N410" t="s">
        <v>1460</v>
      </c>
      <c r="O410" t="s">
        <v>2269</v>
      </c>
      <c r="P410" t="s">
        <v>22</v>
      </c>
      <c r="Q410" s="1">
        <v>43949.722071759257</v>
      </c>
    </row>
    <row r="411" spans="1:17" x14ac:dyDescent="0.35">
      <c r="A411" s="1">
        <v>43774</v>
      </c>
      <c r="B411" t="s">
        <v>1100</v>
      </c>
      <c r="C411" t="s">
        <v>2280</v>
      </c>
      <c r="D411" t="s">
        <v>1293</v>
      </c>
      <c r="F411" t="s">
        <v>2281</v>
      </c>
      <c r="G411" t="s">
        <v>2246</v>
      </c>
      <c r="H411" t="s">
        <v>1103</v>
      </c>
      <c r="J411" s="2">
        <v>0</v>
      </c>
      <c r="K411" s="3">
        <v>639</v>
      </c>
      <c r="L411" t="s">
        <v>30</v>
      </c>
      <c r="M411" t="s">
        <v>31</v>
      </c>
      <c r="N411" t="s">
        <v>1460</v>
      </c>
      <c r="O411" t="s">
        <v>2282</v>
      </c>
      <c r="P411" t="s">
        <v>22</v>
      </c>
      <c r="Q411" s="1">
        <v>43949.722777777781</v>
      </c>
    </row>
    <row r="412" spans="1:17" x14ac:dyDescent="0.35">
      <c r="A412" s="1">
        <v>43819</v>
      </c>
      <c r="B412" t="s">
        <v>1100</v>
      </c>
      <c r="C412" t="s">
        <v>2286</v>
      </c>
      <c r="D412" t="s">
        <v>1175</v>
      </c>
      <c r="E412" t="s">
        <v>1361</v>
      </c>
      <c r="F412" t="s">
        <v>2287</v>
      </c>
      <c r="G412" t="s">
        <v>2246</v>
      </c>
      <c r="H412" t="s">
        <v>1103</v>
      </c>
      <c r="J412" s="2">
        <v>0</v>
      </c>
      <c r="K412" s="3">
        <v>2342</v>
      </c>
      <c r="L412" t="s">
        <v>30</v>
      </c>
      <c r="M412" t="s">
        <v>31</v>
      </c>
      <c r="N412" t="s">
        <v>1460</v>
      </c>
      <c r="O412" t="s">
        <v>2288</v>
      </c>
      <c r="P412" t="s">
        <v>22</v>
      </c>
      <c r="Q412" s="1">
        <v>43949.722777777781</v>
      </c>
    </row>
    <row r="413" spans="1:17" x14ac:dyDescent="0.35">
      <c r="A413" s="1">
        <v>43917</v>
      </c>
      <c r="B413" t="s">
        <v>1100</v>
      </c>
      <c r="C413" t="s">
        <v>2289</v>
      </c>
      <c r="D413" t="s">
        <v>1361</v>
      </c>
      <c r="F413" t="s">
        <v>2290</v>
      </c>
      <c r="G413" t="s">
        <v>2246</v>
      </c>
      <c r="H413" t="s">
        <v>1103</v>
      </c>
      <c r="J413" s="2">
        <v>0</v>
      </c>
      <c r="K413" s="3">
        <v>765</v>
      </c>
      <c r="N413" t="s">
        <v>1460</v>
      </c>
      <c r="O413" t="s">
        <v>2291</v>
      </c>
      <c r="P413" t="s">
        <v>451</v>
      </c>
      <c r="Q413" s="1">
        <v>44074.555127314823</v>
      </c>
    </row>
    <row r="414" spans="1:17" x14ac:dyDescent="0.35">
      <c r="A414" s="1">
        <v>43853</v>
      </c>
      <c r="B414" t="s">
        <v>24</v>
      </c>
      <c r="C414" t="s">
        <v>1380</v>
      </c>
      <c r="D414" t="s">
        <v>1196</v>
      </c>
      <c r="F414" t="s">
        <v>1381</v>
      </c>
      <c r="G414" t="s">
        <v>1103</v>
      </c>
      <c r="H414" t="s">
        <v>23</v>
      </c>
      <c r="J414" s="2">
        <v>0</v>
      </c>
      <c r="K414" s="3">
        <v>1320</v>
      </c>
      <c r="L414" t="s">
        <v>30</v>
      </c>
      <c r="M414" t="s">
        <v>31</v>
      </c>
      <c r="N414" t="s">
        <v>1382</v>
      </c>
      <c r="P414" t="s">
        <v>22</v>
      </c>
      <c r="Q414" s="1">
        <v>43949.722777777781</v>
      </c>
    </row>
    <row r="415" spans="1:17" x14ac:dyDescent="0.35">
      <c r="A415" s="1">
        <v>43867</v>
      </c>
      <c r="B415" t="s">
        <v>24</v>
      </c>
      <c r="C415" t="s">
        <v>1393</v>
      </c>
      <c r="D415" t="s">
        <v>1196</v>
      </c>
      <c r="F415" t="s">
        <v>1394</v>
      </c>
      <c r="G415" t="s">
        <v>1103</v>
      </c>
      <c r="H415" t="s">
        <v>23</v>
      </c>
      <c r="J415" s="2">
        <v>0</v>
      </c>
      <c r="K415" s="3">
        <v>2471</v>
      </c>
      <c r="L415" t="s">
        <v>30</v>
      </c>
      <c r="M415" t="s">
        <v>31</v>
      </c>
      <c r="N415" t="s">
        <v>1382</v>
      </c>
      <c r="P415" t="s">
        <v>22</v>
      </c>
      <c r="Q415" s="1">
        <v>43949.722777777781</v>
      </c>
    </row>
    <row r="416" spans="1:17" x14ac:dyDescent="0.35">
      <c r="A416" s="1">
        <v>43684</v>
      </c>
      <c r="B416" t="s">
        <v>1100</v>
      </c>
      <c r="C416" t="s">
        <v>2043</v>
      </c>
      <c r="D416" t="s">
        <v>1196</v>
      </c>
      <c r="F416" t="s">
        <v>2044</v>
      </c>
      <c r="G416" t="s">
        <v>2040</v>
      </c>
      <c r="H416" t="s">
        <v>1103</v>
      </c>
      <c r="J416" s="2">
        <v>0</v>
      </c>
      <c r="K416" s="3">
        <v>784</v>
      </c>
      <c r="L416" t="s">
        <v>30</v>
      </c>
      <c r="M416" t="s">
        <v>31</v>
      </c>
      <c r="N416" t="s">
        <v>1382</v>
      </c>
      <c r="O416" t="s">
        <v>2045</v>
      </c>
      <c r="P416" t="s">
        <v>22</v>
      </c>
      <c r="Q416" s="1">
        <v>43950.396874999999</v>
      </c>
    </row>
    <row r="417" spans="1:17" x14ac:dyDescent="0.35">
      <c r="A417" s="1">
        <v>43704</v>
      </c>
      <c r="B417" t="s">
        <v>1100</v>
      </c>
      <c r="C417" t="s">
        <v>2049</v>
      </c>
      <c r="D417" t="s">
        <v>1196</v>
      </c>
      <c r="F417" t="s">
        <v>2050</v>
      </c>
      <c r="G417" t="s">
        <v>2040</v>
      </c>
      <c r="H417" t="s">
        <v>1103</v>
      </c>
      <c r="J417" s="2">
        <v>0</v>
      </c>
      <c r="K417" s="3">
        <v>1000</v>
      </c>
      <c r="L417" t="s">
        <v>30</v>
      </c>
      <c r="M417" t="s">
        <v>31</v>
      </c>
      <c r="N417" t="s">
        <v>1382</v>
      </c>
      <c r="O417" t="s">
        <v>2051</v>
      </c>
      <c r="P417" t="s">
        <v>22</v>
      </c>
      <c r="Q417" s="1">
        <v>43949.722071759257</v>
      </c>
    </row>
    <row r="418" spans="1:17" x14ac:dyDescent="0.35">
      <c r="A418" s="1">
        <v>43852</v>
      </c>
      <c r="B418" t="s">
        <v>1100</v>
      </c>
      <c r="C418" t="s">
        <v>2131</v>
      </c>
      <c r="D418" t="s">
        <v>1196</v>
      </c>
      <c r="F418" t="s">
        <v>2132</v>
      </c>
      <c r="G418" t="s">
        <v>2040</v>
      </c>
      <c r="H418" t="s">
        <v>1103</v>
      </c>
      <c r="J418" s="2">
        <v>0</v>
      </c>
      <c r="K418" s="3">
        <v>1320</v>
      </c>
      <c r="L418" t="s">
        <v>30</v>
      </c>
      <c r="M418" t="s">
        <v>31</v>
      </c>
      <c r="N418" t="s">
        <v>1382</v>
      </c>
      <c r="O418" t="s">
        <v>2133</v>
      </c>
      <c r="P418" t="s">
        <v>22</v>
      </c>
      <c r="Q418" s="1">
        <v>43949.722777777781</v>
      </c>
    </row>
    <row r="419" spans="1:17" x14ac:dyDescent="0.35">
      <c r="A419" s="1">
        <v>43860</v>
      </c>
      <c r="B419" t="s">
        <v>1100</v>
      </c>
      <c r="C419" t="s">
        <v>2134</v>
      </c>
      <c r="D419" t="s">
        <v>1196</v>
      </c>
      <c r="F419" t="s">
        <v>2135</v>
      </c>
      <c r="G419" t="s">
        <v>2040</v>
      </c>
      <c r="H419" t="s">
        <v>1103</v>
      </c>
      <c r="J419" s="2">
        <v>0</v>
      </c>
      <c r="K419" s="3">
        <v>2741</v>
      </c>
      <c r="L419" t="s">
        <v>30</v>
      </c>
      <c r="M419" t="s">
        <v>31</v>
      </c>
      <c r="N419" t="s">
        <v>1382</v>
      </c>
      <c r="O419" t="s">
        <v>2136</v>
      </c>
      <c r="P419" t="s">
        <v>22</v>
      </c>
      <c r="Q419" s="1">
        <v>43949.722777777781</v>
      </c>
    </row>
    <row r="420" spans="1:17" x14ac:dyDescent="0.35">
      <c r="A420" s="1">
        <v>43700</v>
      </c>
      <c r="B420" t="s">
        <v>24</v>
      </c>
      <c r="C420" t="s">
        <v>1177</v>
      </c>
      <c r="D420" t="s">
        <v>1178</v>
      </c>
      <c r="F420" t="s">
        <v>1179</v>
      </c>
      <c r="G420" t="s">
        <v>1103</v>
      </c>
      <c r="H420" t="s">
        <v>23</v>
      </c>
      <c r="J420" s="2">
        <v>0</v>
      </c>
      <c r="K420" s="3">
        <v>68871</v>
      </c>
      <c r="N420" t="s">
        <v>1180</v>
      </c>
      <c r="P420" t="s">
        <v>22</v>
      </c>
      <c r="Q420" s="1">
        <v>43950.387557870366</v>
      </c>
    </row>
    <row r="421" spans="1:17" x14ac:dyDescent="0.35">
      <c r="A421" s="1">
        <v>43853</v>
      </c>
      <c r="B421" t="s">
        <v>24</v>
      </c>
      <c r="C421" t="s">
        <v>1385</v>
      </c>
      <c r="D421" t="s">
        <v>1178</v>
      </c>
      <c r="F421" t="s">
        <v>1386</v>
      </c>
      <c r="G421" t="s">
        <v>1103</v>
      </c>
      <c r="H421" t="s">
        <v>23</v>
      </c>
      <c r="J421" s="2">
        <v>0</v>
      </c>
      <c r="K421" s="3">
        <v>254.1</v>
      </c>
      <c r="L421" t="s">
        <v>30</v>
      </c>
      <c r="M421" t="s">
        <v>31</v>
      </c>
      <c r="N421" t="s">
        <v>1180</v>
      </c>
      <c r="P421" t="s">
        <v>22</v>
      </c>
      <c r="Q421" s="1">
        <v>43949.722777777781</v>
      </c>
    </row>
    <row r="422" spans="1:17" x14ac:dyDescent="0.35">
      <c r="A422" s="1">
        <v>43915</v>
      </c>
      <c r="B422" t="s">
        <v>24</v>
      </c>
      <c r="C422" t="s">
        <v>1437</v>
      </c>
      <c r="D422" t="s">
        <v>1178</v>
      </c>
      <c r="F422" t="s">
        <v>1438</v>
      </c>
      <c r="G422" t="s">
        <v>1103</v>
      </c>
      <c r="H422" t="s">
        <v>23</v>
      </c>
      <c r="J422" s="2">
        <v>0</v>
      </c>
      <c r="K422" s="3">
        <v>325.49</v>
      </c>
      <c r="N422" t="s">
        <v>1180</v>
      </c>
      <c r="P422" t="s">
        <v>22</v>
      </c>
      <c r="Q422" s="1">
        <v>44071.680995370371</v>
      </c>
    </row>
    <row r="423" spans="1:17" x14ac:dyDescent="0.35">
      <c r="A423" s="1">
        <v>43915</v>
      </c>
      <c r="B423" t="s">
        <v>24</v>
      </c>
      <c r="C423" t="s">
        <v>1439</v>
      </c>
      <c r="D423" t="s">
        <v>1178</v>
      </c>
      <c r="F423" t="s">
        <v>1440</v>
      </c>
      <c r="G423" t="s">
        <v>1103</v>
      </c>
      <c r="H423" t="s">
        <v>23</v>
      </c>
      <c r="J423" s="2">
        <v>0</v>
      </c>
      <c r="K423" s="3">
        <v>325.49</v>
      </c>
      <c r="N423" t="s">
        <v>1180</v>
      </c>
      <c r="P423" t="s">
        <v>22</v>
      </c>
      <c r="Q423" s="1">
        <v>44071.67628472222</v>
      </c>
    </row>
    <row r="424" spans="1:17" x14ac:dyDescent="0.35">
      <c r="A424" s="1">
        <v>43971</v>
      </c>
      <c r="B424" t="s">
        <v>24</v>
      </c>
      <c r="C424" t="s">
        <v>1484</v>
      </c>
      <c r="D424" t="s">
        <v>1178</v>
      </c>
      <c r="F424" t="s">
        <v>1485</v>
      </c>
      <c r="G424" t="s">
        <v>1103</v>
      </c>
      <c r="H424" t="s">
        <v>23</v>
      </c>
      <c r="J424" s="2">
        <v>0</v>
      </c>
      <c r="K424" s="3">
        <v>470.69</v>
      </c>
      <c r="N424" t="s">
        <v>1180</v>
      </c>
      <c r="P424" t="s">
        <v>22</v>
      </c>
      <c r="Q424" s="1">
        <v>44055.585787037038</v>
      </c>
    </row>
    <row r="425" spans="1:17" x14ac:dyDescent="0.35">
      <c r="A425" s="1">
        <v>44004</v>
      </c>
      <c r="B425" t="s">
        <v>24</v>
      </c>
      <c r="C425" t="s">
        <v>1503</v>
      </c>
      <c r="D425" t="s">
        <v>1178</v>
      </c>
      <c r="F425" t="s">
        <v>1504</v>
      </c>
      <c r="G425" t="s">
        <v>1103</v>
      </c>
      <c r="H425" t="s">
        <v>23</v>
      </c>
      <c r="J425" s="2">
        <v>0</v>
      </c>
      <c r="K425" s="3">
        <v>1495.56</v>
      </c>
      <c r="N425" t="s">
        <v>1180</v>
      </c>
      <c r="P425" t="s">
        <v>22</v>
      </c>
      <c r="Q425" s="1">
        <v>44055.585775462961</v>
      </c>
    </row>
    <row r="426" spans="1:17" x14ac:dyDescent="0.35">
      <c r="A426" s="1">
        <v>44007</v>
      </c>
      <c r="B426" t="s">
        <v>24</v>
      </c>
      <c r="C426" t="s">
        <v>1514</v>
      </c>
      <c r="D426" t="s">
        <v>1515</v>
      </c>
      <c r="F426" t="s">
        <v>1516</v>
      </c>
      <c r="G426" t="s">
        <v>1103</v>
      </c>
      <c r="H426" t="s">
        <v>23</v>
      </c>
      <c r="J426" s="2">
        <v>0</v>
      </c>
      <c r="K426" s="3">
        <v>15000</v>
      </c>
      <c r="N426" t="s">
        <v>1180</v>
      </c>
      <c r="P426" t="s">
        <v>22</v>
      </c>
      <c r="Q426" s="1">
        <v>44055.585763888892</v>
      </c>
    </row>
    <row r="427" spans="1:17" x14ac:dyDescent="0.35">
      <c r="A427" s="1">
        <v>44007</v>
      </c>
      <c r="B427" t="s">
        <v>24</v>
      </c>
      <c r="C427" t="s">
        <v>1517</v>
      </c>
      <c r="D427" t="s">
        <v>1178</v>
      </c>
      <c r="F427" t="s">
        <v>1518</v>
      </c>
      <c r="G427" t="s">
        <v>1103</v>
      </c>
      <c r="H427" t="s">
        <v>23</v>
      </c>
      <c r="J427" s="2">
        <v>0</v>
      </c>
      <c r="K427" s="3">
        <v>399.3</v>
      </c>
      <c r="N427" t="s">
        <v>1180</v>
      </c>
      <c r="P427" t="s">
        <v>22</v>
      </c>
      <c r="Q427" s="1">
        <v>44055.585763888892</v>
      </c>
    </row>
    <row r="428" spans="1:17" x14ac:dyDescent="0.35">
      <c r="A428" s="1">
        <v>44007</v>
      </c>
      <c r="B428" t="s">
        <v>24</v>
      </c>
      <c r="C428" t="s">
        <v>1519</v>
      </c>
      <c r="D428" t="s">
        <v>1178</v>
      </c>
      <c r="F428" t="s">
        <v>1520</v>
      </c>
      <c r="G428" t="s">
        <v>1103</v>
      </c>
      <c r="H428" t="s">
        <v>23</v>
      </c>
      <c r="J428" s="2">
        <v>0</v>
      </c>
      <c r="K428" s="3">
        <v>12100</v>
      </c>
      <c r="N428" t="s">
        <v>1180</v>
      </c>
      <c r="P428" t="s">
        <v>22</v>
      </c>
      <c r="Q428" s="1">
        <v>44055.585763888892</v>
      </c>
    </row>
    <row r="429" spans="1:17" x14ac:dyDescent="0.35">
      <c r="A429" s="1">
        <v>43677</v>
      </c>
      <c r="B429" t="s">
        <v>1100</v>
      </c>
      <c r="C429" t="s">
        <v>2488</v>
      </c>
      <c r="D429" t="s">
        <v>1178</v>
      </c>
      <c r="F429" t="s">
        <v>2489</v>
      </c>
      <c r="G429" t="s">
        <v>2490</v>
      </c>
      <c r="H429" t="s">
        <v>1103</v>
      </c>
      <c r="J429" s="2">
        <v>0</v>
      </c>
      <c r="K429" s="3">
        <v>68871</v>
      </c>
      <c r="L429" t="s">
        <v>30</v>
      </c>
      <c r="M429" t="s">
        <v>31</v>
      </c>
      <c r="N429" t="s">
        <v>1180</v>
      </c>
      <c r="O429" t="s">
        <v>2491</v>
      </c>
      <c r="P429" t="s">
        <v>22</v>
      </c>
      <c r="Q429" s="1">
        <v>43949.722777777781</v>
      </c>
    </row>
    <row r="430" spans="1:17" x14ac:dyDescent="0.35">
      <c r="A430" s="1">
        <v>43774</v>
      </c>
      <c r="B430" t="s">
        <v>1100</v>
      </c>
      <c r="C430" t="s">
        <v>2498</v>
      </c>
      <c r="D430" t="s">
        <v>1178</v>
      </c>
      <c r="F430" t="s">
        <v>2499</v>
      </c>
      <c r="G430" t="s">
        <v>2490</v>
      </c>
      <c r="H430" t="s">
        <v>1103</v>
      </c>
      <c r="J430" s="2">
        <v>0</v>
      </c>
      <c r="K430" s="3">
        <v>325</v>
      </c>
      <c r="L430" t="s">
        <v>30</v>
      </c>
      <c r="M430" t="s">
        <v>31</v>
      </c>
      <c r="N430" t="s">
        <v>1180</v>
      </c>
      <c r="O430" t="s">
        <v>2500</v>
      </c>
      <c r="P430" t="s">
        <v>22</v>
      </c>
      <c r="Q430" s="1">
        <v>43949.722777777781</v>
      </c>
    </row>
    <row r="431" spans="1:17" x14ac:dyDescent="0.35">
      <c r="A431" s="1">
        <v>43787</v>
      </c>
      <c r="B431" t="s">
        <v>1100</v>
      </c>
      <c r="C431" t="s">
        <v>2501</v>
      </c>
      <c r="D431" t="s">
        <v>1178</v>
      </c>
      <c r="F431" t="s">
        <v>2502</v>
      </c>
      <c r="G431" t="s">
        <v>2490</v>
      </c>
      <c r="H431" t="s">
        <v>1103</v>
      </c>
      <c r="J431" s="2">
        <v>0</v>
      </c>
      <c r="K431" s="3">
        <v>325.49</v>
      </c>
      <c r="L431" t="s">
        <v>30</v>
      </c>
      <c r="M431" t="s">
        <v>31</v>
      </c>
      <c r="N431" t="s">
        <v>1180</v>
      </c>
      <c r="O431" t="s">
        <v>2503</v>
      </c>
      <c r="P431" t="s">
        <v>22</v>
      </c>
      <c r="Q431" s="1">
        <v>43949.722777777781</v>
      </c>
    </row>
    <row r="432" spans="1:17" x14ac:dyDescent="0.35">
      <c r="A432" s="1">
        <v>43810</v>
      </c>
      <c r="B432" t="s">
        <v>1100</v>
      </c>
      <c r="C432" t="s">
        <v>2504</v>
      </c>
      <c r="D432" t="s">
        <v>1178</v>
      </c>
      <c r="F432" t="s">
        <v>2505</v>
      </c>
      <c r="G432" t="s">
        <v>2490</v>
      </c>
      <c r="H432" t="s">
        <v>1103</v>
      </c>
      <c r="J432" s="2">
        <v>0</v>
      </c>
      <c r="K432" s="3">
        <v>325.49</v>
      </c>
      <c r="L432" t="s">
        <v>30</v>
      </c>
      <c r="M432" t="s">
        <v>31</v>
      </c>
      <c r="N432" t="s">
        <v>1180</v>
      </c>
      <c r="O432" t="s">
        <v>2506</v>
      </c>
      <c r="P432" t="s">
        <v>22</v>
      </c>
      <c r="Q432" s="1">
        <v>43949.722777777781</v>
      </c>
    </row>
    <row r="433" spans="1:17" x14ac:dyDescent="0.35">
      <c r="A433" s="1">
        <v>43845</v>
      </c>
      <c r="B433" t="s">
        <v>1100</v>
      </c>
      <c r="C433" t="s">
        <v>2507</v>
      </c>
      <c r="D433" t="s">
        <v>1178</v>
      </c>
      <c r="F433" t="s">
        <v>2508</v>
      </c>
      <c r="G433" t="s">
        <v>2490</v>
      </c>
      <c r="H433" t="s">
        <v>1103</v>
      </c>
      <c r="J433" s="2">
        <v>0</v>
      </c>
      <c r="K433" s="3">
        <v>254.1</v>
      </c>
      <c r="L433" t="s">
        <v>30</v>
      </c>
      <c r="M433" t="s">
        <v>31</v>
      </c>
      <c r="N433" t="s">
        <v>1180</v>
      </c>
      <c r="O433" t="s">
        <v>2509</v>
      </c>
      <c r="P433" t="s">
        <v>22</v>
      </c>
      <c r="Q433" s="1">
        <v>43949.722777777781</v>
      </c>
    </row>
    <row r="434" spans="1:17" x14ac:dyDescent="0.35">
      <c r="A434" s="1">
        <v>43902</v>
      </c>
      <c r="B434" t="s">
        <v>1100</v>
      </c>
      <c r="C434" t="s">
        <v>2510</v>
      </c>
      <c r="D434" t="s">
        <v>1178</v>
      </c>
      <c r="F434" t="s">
        <v>2511</v>
      </c>
      <c r="G434" t="s">
        <v>2490</v>
      </c>
      <c r="H434" t="s">
        <v>1103</v>
      </c>
      <c r="J434" s="2">
        <v>0</v>
      </c>
      <c r="K434" s="3">
        <v>325.49</v>
      </c>
      <c r="N434" t="s">
        <v>1180</v>
      </c>
      <c r="O434" t="s">
        <v>2512</v>
      </c>
      <c r="P434" t="s">
        <v>451</v>
      </c>
      <c r="Q434" s="1">
        <v>44084.527638888889</v>
      </c>
    </row>
    <row r="435" spans="1:17" x14ac:dyDescent="0.35">
      <c r="A435" s="1">
        <v>43909</v>
      </c>
      <c r="B435" t="s">
        <v>1100</v>
      </c>
      <c r="C435" t="s">
        <v>2513</v>
      </c>
      <c r="D435" t="s">
        <v>1178</v>
      </c>
      <c r="F435" t="s">
        <v>2514</v>
      </c>
      <c r="G435" t="s">
        <v>2490</v>
      </c>
      <c r="H435" t="s">
        <v>1103</v>
      </c>
      <c r="J435" s="2">
        <v>0</v>
      </c>
      <c r="K435" s="3">
        <v>325.49</v>
      </c>
      <c r="N435" t="s">
        <v>1180</v>
      </c>
      <c r="O435" t="s">
        <v>2515</v>
      </c>
      <c r="P435" t="s">
        <v>22</v>
      </c>
      <c r="Q435" s="1">
        <v>44092.610763888893</v>
      </c>
    </row>
    <row r="436" spans="1:17" x14ac:dyDescent="0.35">
      <c r="A436" s="1">
        <v>43969</v>
      </c>
      <c r="B436" t="s">
        <v>1100</v>
      </c>
      <c r="C436" t="s">
        <v>2516</v>
      </c>
      <c r="D436" t="s">
        <v>1178</v>
      </c>
      <c r="F436" t="s">
        <v>2517</v>
      </c>
      <c r="G436" t="s">
        <v>2490</v>
      </c>
      <c r="H436" t="s">
        <v>1103</v>
      </c>
      <c r="J436" s="2">
        <v>0</v>
      </c>
      <c r="K436" s="3">
        <v>470.69</v>
      </c>
      <c r="N436" t="s">
        <v>1180</v>
      </c>
      <c r="O436" t="s">
        <v>2518</v>
      </c>
      <c r="P436" t="s">
        <v>22</v>
      </c>
      <c r="Q436" s="1">
        <v>44092.611134259263</v>
      </c>
    </row>
    <row r="437" spans="1:17" x14ac:dyDescent="0.35">
      <c r="A437" s="1">
        <v>43997</v>
      </c>
      <c r="B437" t="s">
        <v>1100</v>
      </c>
      <c r="C437" t="s">
        <v>2523</v>
      </c>
      <c r="D437" t="s">
        <v>1178</v>
      </c>
      <c r="F437" t="s">
        <v>2524</v>
      </c>
      <c r="G437" t="s">
        <v>2490</v>
      </c>
      <c r="H437" t="s">
        <v>1103</v>
      </c>
      <c r="J437" s="2">
        <v>0</v>
      </c>
      <c r="K437" s="3">
        <v>1495.56</v>
      </c>
      <c r="N437" t="s">
        <v>1180</v>
      </c>
      <c r="O437" t="s">
        <v>2525</v>
      </c>
      <c r="P437" t="s">
        <v>22</v>
      </c>
      <c r="Q437" s="1">
        <v>44092.611724537041</v>
      </c>
    </row>
    <row r="438" spans="1:17" x14ac:dyDescent="0.35">
      <c r="A438" s="1">
        <v>44007</v>
      </c>
      <c r="B438" t="s">
        <v>1100</v>
      </c>
      <c r="C438" t="s">
        <v>2526</v>
      </c>
      <c r="D438" t="s">
        <v>1178</v>
      </c>
      <c r="F438" t="s">
        <v>2527</v>
      </c>
      <c r="G438" t="s">
        <v>2490</v>
      </c>
      <c r="H438" t="s">
        <v>1103</v>
      </c>
      <c r="J438" s="2">
        <v>0</v>
      </c>
      <c r="K438" s="3">
        <v>12100</v>
      </c>
      <c r="N438" t="s">
        <v>1180</v>
      </c>
      <c r="O438" t="s">
        <v>2528</v>
      </c>
      <c r="P438" t="s">
        <v>451</v>
      </c>
      <c r="Q438" s="1">
        <v>44084.437881944446</v>
      </c>
    </row>
    <row r="439" spans="1:17" x14ac:dyDescent="0.35">
      <c r="A439" s="1">
        <v>44007</v>
      </c>
      <c r="B439" t="s">
        <v>1100</v>
      </c>
      <c r="C439" t="s">
        <v>2529</v>
      </c>
      <c r="D439" t="s">
        <v>1178</v>
      </c>
      <c r="F439" t="s">
        <v>2530</v>
      </c>
      <c r="G439" t="s">
        <v>2490</v>
      </c>
      <c r="H439" t="s">
        <v>1103</v>
      </c>
      <c r="J439" s="2">
        <v>0</v>
      </c>
      <c r="K439" s="3">
        <v>399.3</v>
      </c>
      <c r="N439" t="s">
        <v>1180</v>
      </c>
      <c r="O439" t="s">
        <v>2531</v>
      </c>
      <c r="P439" t="s">
        <v>451</v>
      </c>
      <c r="Q439" s="1">
        <v>44084.437476851846</v>
      </c>
    </row>
    <row r="440" spans="1:17" x14ac:dyDescent="0.35">
      <c r="A440" s="1">
        <v>44007</v>
      </c>
      <c r="B440" t="s">
        <v>1100</v>
      </c>
      <c r="C440" t="s">
        <v>2532</v>
      </c>
      <c r="D440" t="s">
        <v>2533</v>
      </c>
      <c r="F440" t="s">
        <v>2534</v>
      </c>
      <c r="G440" t="s">
        <v>2490</v>
      </c>
      <c r="H440" t="s">
        <v>1103</v>
      </c>
      <c r="J440" s="2">
        <v>0</v>
      </c>
      <c r="K440" s="3">
        <v>15000</v>
      </c>
      <c r="N440" t="s">
        <v>1180</v>
      </c>
      <c r="O440" t="s">
        <v>2535</v>
      </c>
      <c r="P440" t="s">
        <v>451</v>
      </c>
      <c r="Q440" s="1">
        <v>44084.436967592592</v>
      </c>
    </row>
    <row r="441" spans="1:17" x14ac:dyDescent="0.35">
      <c r="A441" s="1">
        <v>43915</v>
      </c>
      <c r="B441" t="s">
        <v>24</v>
      </c>
      <c r="C441" t="s">
        <v>1432</v>
      </c>
      <c r="D441" t="s">
        <v>1322</v>
      </c>
      <c r="F441" t="s">
        <v>1433</v>
      </c>
      <c r="G441" t="s">
        <v>1103</v>
      </c>
      <c r="H441" t="s">
        <v>23</v>
      </c>
      <c r="J441" s="2">
        <v>0</v>
      </c>
      <c r="K441" s="3">
        <v>13794</v>
      </c>
      <c r="N441" t="s">
        <v>1434</v>
      </c>
      <c r="P441" t="s">
        <v>22</v>
      </c>
      <c r="Q441" s="1">
        <v>44069.515300925923</v>
      </c>
    </row>
    <row r="442" spans="1:17" x14ac:dyDescent="0.35">
      <c r="A442" s="1">
        <v>43916</v>
      </c>
      <c r="B442" t="s">
        <v>24</v>
      </c>
      <c r="C442" t="s">
        <v>1454</v>
      </c>
      <c r="D442" t="s">
        <v>1322</v>
      </c>
      <c r="F442" t="s">
        <v>1455</v>
      </c>
      <c r="G442" t="s">
        <v>1103</v>
      </c>
      <c r="H442" t="s">
        <v>23</v>
      </c>
      <c r="J442" s="2">
        <v>0</v>
      </c>
      <c r="K442" s="3">
        <v>15851</v>
      </c>
      <c r="N442" t="s">
        <v>1434</v>
      </c>
      <c r="P442" t="s">
        <v>451</v>
      </c>
      <c r="Q442" s="1">
        <v>44084.597905092603</v>
      </c>
    </row>
    <row r="443" spans="1:17" x14ac:dyDescent="0.35">
      <c r="A443" s="1">
        <v>43928</v>
      </c>
      <c r="B443" t="s">
        <v>24</v>
      </c>
      <c r="C443" t="s">
        <v>1461</v>
      </c>
      <c r="D443" t="s">
        <v>1322</v>
      </c>
      <c r="F443" t="s">
        <v>1462</v>
      </c>
      <c r="G443" t="s">
        <v>1103</v>
      </c>
      <c r="H443" t="s">
        <v>23</v>
      </c>
      <c r="J443" s="2">
        <v>0</v>
      </c>
      <c r="K443" s="3">
        <v>6897</v>
      </c>
      <c r="N443" t="s">
        <v>1434</v>
      </c>
      <c r="P443" t="s">
        <v>22</v>
      </c>
      <c r="Q443" s="1">
        <v>44071.66920138889</v>
      </c>
    </row>
    <row r="444" spans="1:17" x14ac:dyDescent="0.35">
      <c r="A444" s="1">
        <v>43978</v>
      </c>
      <c r="B444" t="s">
        <v>24</v>
      </c>
      <c r="C444" t="s">
        <v>1488</v>
      </c>
      <c r="D444" t="s">
        <v>1322</v>
      </c>
      <c r="F444" t="s">
        <v>1489</v>
      </c>
      <c r="G444" t="s">
        <v>1103</v>
      </c>
      <c r="H444" t="s">
        <v>23</v>
      </c>
      <c r="J444" s="2">
        <v>0</v>
      </c>
      <c r="K444" s="3">
        <v>16335</v>
      </c>
      <c r="N444" t="s">
        <v>1434</v>
      </c>
      <c r="P444" t="s">
        <v>22</v>
      </c>
      <c r="Q444" s="1">
        <v>44055.585787037038</v>
      </c>
    </row>
    <row r="445" spans="1:17" x14ac:dyDescent="0.35">
      <c r="A445" s="1">
        <v>43761</v>
      </c>
      <c r="B445" t="s">
        <v>1100</v>
      </c>
      <c r="C445" t="s">
        <v>2080</v>
      </c>
      <c r="D445" t="s">
        <v>1279</v>
      </c>
      <c r="F445" t="s">
        <v>2081</v>
      </c>
      <c r="G445" t="s">
        <v>2040</v>
      </c>
      <c r="H445" t="s">
        <v>1103</v>
      </c>
      <c r="I445" t="s">
        <v>471</v>
      </c>
      <c r="J445" s="2">
        <v>216.78</v>
      </c>
      <c r="K445" s="3">
        <v>5587.94</v>
      </c>
      <c r="L445" t="s">
        <v>30</v>
      </c>
      <c r="M445" t="s">
        <v>31</v>
      </c>
      <c r="N445" t="s">
        <v>1434</v>
      </c>
      <c r="O445" t="s">
        <v>2082</v>
      </c>
      <c r="P445" t="s">
        <v>22</v>
      </c>
      <c r="Q445" s="1">
        <v>43949.722071759257</v>
      </c>
    </row>
    <row r="446" spans="1:17" x14ac:dyDescent="0.35">
      <c r="A446" s="1">
        <v>43804</v>
      </c>
      <c r="B446" t="s">
        <v>1100</v>
      </c>
      <c r="C446" t="s">
        <v>2459</v>
      </c>
      <c r="D446" t="s">
        <v>1322</v>
      </c>
      <c r="F446" t="s">
        <v>2460</v>
      </c>
      <c r="G446" t="s">
        <v>2461</v>
      </c>
      <c r="H446" t="s">
        <v>1103</v>
      </c>
      <c r="J446" s="2">
        <v>0</v>
      </c>
      <c r="K446" s="3">
        <v>30250</v>
      </c>
      <c r="L446" t="s">
        <v>30</v>
      </c>
      <c r="M446" t="s">
        <v>31</v>
      </c>
      <c r="N446" t="s">
        <v>1434</v>
      </c>
      <c r="O446" t="s">
        <v>2462</v>
      </c>
      <c r="P446" t="s">
        <v>22</v>
      </c>
      <c r="Q446" s="1">
        <v>43949.722777777781</v>
      </c>
    </row>
    <row r="447" spans="1:17" x14ac:dyDescent="0.35">
      <c r="A447" s="1">
        <v>43838</v>
      </c>
      <c r="B447" t="s">
        <v>1100</v>
      </c>
      <c r="C447" t="s">
        <v>2463</v>
      </c>
      <c r="D447" t="s">
        <v>1322</v>
      </c>
      <c r="F447" t="s">
        <v>2464</v>
      </c>
      <c r="G447" t="s">
        <v>2461</v>
      </c>
      <c r="H447" t="s">
        <v>1103</v>
      </c>
      <c r="J447" s="2">
        <v>0</v>
      </c>
      <c r="K447" s="3">
        <v>30250</v>
      </c>
      <c r="L447" t="s">
        <v>30</v>
      </c>
      <c r="M447" t="s">
        <v>31</v>
      </c>
      <c r="N447" t="s">
        <v>1434</v>
      </c>
      <c r="O447" t="s">
        <v>2465</v>
      </c>
      <c r="P447" t="s">
        <v>22</v>
      </c>
      <c r="Q447" s="1">
        <v>43949.722777777781</v>
      </c>
    </row>
    <row r="448" spans="1:17" x14ac:dyDescent="0.35">
      <c r="A448" s="1">
        <v>43892</v>
      </c>
      <c r="B448" t="s">
        <v>1100</v>
      </c>
      <c r="C448" t="s">
        <v>2466</v>
      </c>
      <c r="D448" t="s">
        <v>1322</v>
      </c>
      <c r="F448" t="s">
        <v>2467</v>
      </c>
      <c r="G448" t="s">
        <v>2461</v>
      </c>
      <c r="H448" t="s">
        <v>1103</v>
      </c>
      <c r="J448" s="2">
        <v>0</v>
      </c>
      <c r="K448" s="3">
        <v>13794</v>
      </c>
      <c r="N448" t="s">
        <v>1434</v>
      </c>
      <c r="O448" t="s">
        <v>2468</v>
      </c>
      <c r="P448" t="s">
        <v>451</v>
      </c>
      <c r="Q448" s="1">
        <v>44074.551666666674</v>
      </c>
    </row>
    <row r="449" spans="1:17" x14ac:dyDescent="0.35">
      <c r="A449" s="1">
        <v>43915</v>
      </c>
      <c r="B449" t="s">
        <v>1100</v>
      </c>
      <c r="C449" t="s">
        <v>2469</v>
      </c>
      <c r="D449" t="s">
        <v>1322</v>
      </c>
      <c r="F449" t="s">
        <v>2470</v>
      </c>
      <c r="G449" t="s">
        <v>2461</v>
      </c>
      <c r="H449" t="s">
        <v>1103</v>
      </c>
      <c r="J449" s="2">
        <v>0</v>
      </c>
      <c r="K449" s="3">
        <v>15851</v>
      </c>
      <c r="N449" t="s">
        <v>1434</v>
      </c>
      <c r="O449" t="s">
        <v>2471</v>
      </c>
      <c r="P449" t="s">
        <v>451</v>
      </c>
      <c r="Q449" s="1">
        <v>44074.561377314807</v>
      </c>
    </row>
    <row r="450" spans="1:17" x14ac:dyDescent="0.35">
      <c r="A450" s="1">
        <v>43924</v>
      </c>
      <c r="B450" t="s">
        <v>1100</v>
      </c>
      <c r="C450" t="s">
        <v>2472</v>
      </c>
      <c r="D450" t="s">
        <v>1322</v>
      </c>
      <c r="F450" t="s">
        <v>2473</v>
      </c>
      <c r="G450" t="s">
        <v>2461</v>
      </c>
      <c r="H450" t="s">
        <v>1103</v>
      </c>
      <c r="J450" s="2">
        <v>0</v>
      </c>
      <c r="K450" s="3">
        <v>6897</v>
      </c>
      <c r="N450" t="s">
        <v>1434</v>
      </c>
      <c r="O450" t="s">
        <v>2474</v>
      </c>
      <c r="P450" t="s">
        <v>451</v>
      </c>
      <c r="Q450" s="1">
        <v>44074.555798611109</v>
      </c>
    </row>
    <row r="451" spans="1:17" x14ac:dyDescent="0.35">
      <c r="A451" s="1">
        <v>43971</v>
      </c>
      <c r="B451" t="s">
        <v>1100</v>
      </c>
      <c r="C451" t="s">
        <v>2475</v>
      </c>
      <c r="D451" t="s">
        <v>1322</v>
      </c>
      <c r="F451" t="s">
        <v>2476</v>
      </c>
      <c r="G451" t="s">
        <v>2461</v>
      </c>
      <c r="H451" t="s">
        <v>1103</v>
      </c>
      <c r="J451" s="2">
        <v>0</v>
      </c>
      <c r="K451" s="3">
        <v>16335</v>
      </c>
      <c r="N451" t="s">
        <v>1434</v>
      </c>
      <c r="O451" t="s">
        <v>2477</v>
      </c>
      <c r="P451" t="s">
        <v>451</v>
      </c>
      <c r="Q451" s="1">
        <v>44074.559490740743</v>
      </c>
    </row>
    <row r="452" spans="1:17" x14ac:dyDescent="0.35">
      <c r="A452" s="1">
        <v>44008</v>
      </c>
      <c r="B452" t="s">
        <v>1100</v>
      </c>
      <c r="C452" t="s">
        <v>2478</v>
      </c>
      <c r="D452" t="s">
        <v>1322</v>
      </c>
      <c r="F452" t="s">
        <v>2479</v>
      </c>
      <c r="G452" t="s">
        <v>2461</v>
      </c>
      <c r="H452" t="s">
        <v>1103</v>
      </c>
      <c r="J452" s="2">
        <v>0</v>
      </c>
      <c r="K452" s="3">
        <v>16335</v>
      </c>
      <c r="N452" t="s">
        <v>1434</v>
      </c>
      <c r="O452" t="s">
        <v>2480</v>
      </c>
      <c r="P452" t="s">
        <v>451</v>
      </c>
      <c r="Q452" s="1">
        <v>44084.438101851847</v>
      </c>
    </row>
    <row r="453" spans="1:17" x14ac:dyDescent="0.35">
      <c r="A453" s="1">
        <v>43865</v>
      </c>
      <c r="B453" t="s">
        <v>1100</v>
      </c>
      <c r="C453" t="s">
        <v>2140</v>
      </c>
      <c r="D453" t="s">
        <v>1279</v>
      </c>
      <c r="F453" t="s">
        <v>2141</v>
      </c>
      <c r="G453" t="s">
        <v>2040</v>
      </c>
      <c r="H453" t="s">
        <v>1103</v>
      </c>
      <c r="I453" t="s">
        <v>471</v>
      </c>
      <c r="J453" s="2">
        <v>180.28</v>
      </c>
      <c r="K453" s="3">
        <v>4507</v>
      </c>
      <c r="L453" t="s">
        <v>30</v>
      </c>
      <c r="M453" t="s">
        <v>31</v>
      </c>
      <c r="N453" t="s">
        <v>2142</v>
      </c>
      <c r="O453" t="s">
        <v>2143</v>
      </c>
      <c r="P453" t="s">
        <v>451</v>
      </c>
      <c r="Q453" s="1">
        <v>44090.580694444441</v>
      </c>
    </row>
    <row r="454" spans="1:17" x14ac:dyDescent="0.35">
      <c r="A454" s="1">
        <v>43762</v>
      </c>
      <c r="B454" t="s">
        <v>1100</v>
      </c>
      <c r="C454" t="s">
        <v>2495</v>
      </c>
      <c r="D454" t="s">
        <v>1178</v>
      </c>
      <c r="F454" t="s">
        <v>2496</v>
      </c>
      <c r="G454" t="s">
        <v>2490</v>
      </c>
      <c r="H454" t="s">
        <v>1103</v>
      </c>
      <c r="J454" s="2">
        <v>0</v>
      </c>
      <c r="K454" s="3">
        <v>325</v>
      </c>
      <c r="L454" t="s">
        <v>30</v>
      </c>
      <c r="M454" t="s">
        <v>31</v>
      </c>
      <c r="N454" t="s">
        <v>2142</v>
      </c>
      <c r="O454" t="s">
        <v>2497</v>
      </c>
      <c r="P454" t="s">
        <v>22</v>
      </c>
      <c r="Q454" s="1">
        <v>43949.722071759257</v>
      </c>
    </row>
    <row r="455" spans="1:17" x14ac:dyDescent="0.35">
      <c r="A455" s="1">
        <v>43896</v>
      </c>
      <c r="B455" t="s">
        <v>1100</v>
      </c>
      <c r="C455" t="s">
        <v>1424</v>
      </c>
      <c r="D455" t="s">
        <v>1266</v>
      </c>
      <c r="F455" t="s">
        <v>1425</v>
      </c>
      <c r="G455" t="s">
        <v>1103</v>
      </c>
      <c r="H455" t="s">
        <v>1099</v>
      </c>
      <c r="J455" s="2">
        <v>0</v>
      </c>
      <c r="K455" s="3">
        <v>39000</v>
      </c>
      <c r="N455" t="s">
        <v>1426</v>
      </c>
      <c r="P455" t="s">
        <v>451</v>
      </c>
      <c r="Q455" s="1">
        <v>44091.428761574083</v>
      </c>
    </row>
    <row r="456" spans="1:17" x14ac:dyDescent="0.35">
      <c r="A456" s="1">
        <v>43915</v>
      </c>
      <c r="B456" t="s">
        <v>24</v>
      </c>
      <c r="C456" t="s">
        <v>1430</v>
      </c>
      <c r="D456" t="s">
        <v>1266</v>
      </c>
      <c r="F456" t="s">
        <v>1431</v>
      </c>
      <c r="G456" t="s">
        <v>1103</v>
      </c>
      <c r="H456" t="s">
        <v>23</v>
      </c>
      <c r="J456" s="2">
        <v>0</v>
      </c>
      <c r="K456" s="3">
        <v>39000</v>
      </c>
      <c r="N456" t="s">
        <v>1426</v>
      </c>
      <c r="P456" t="s">
        <v>22</v>
      </c>
      <c r="Q456" s="1">
        <v>44089.696597222217</v>
      </c>
    </row>
    <row r="457" spans="1:17" x14ac:dyDescent="0.35">
      <c r="A457" s="1">
        <v>43928</v>
      </c>
      <c r="B457" t="s">
        <v>24</v>
      </c>
      <c r="C457" t="s">
        <v>1456</v>
      </c>
      <c r="D457" t="s">
        <v>1266</v>
      </c>
      <c r="F457" t="s">
        <v>1457</v>
      </c>
      <c r="G457" t="s">
        <v>1103</v>
      </c>
      <c r="H457" t="s">
        <v>23</v>
      </c>
      <c r="J457" s="2">
        <v>0</v>
      </c>
      <c r="K457" s="3">
        <v>19500</v>
      </c>
      <c r="N457" t="s">
        <v>1426</v>
      </c>
      <c r="P457" t="s">
        <v>22</v>
      </c>
      <c r="Q457" s="1">
        <v>44071.672152777777</v>
      </c>
    </row>
    <row r="458" spans="1:17" x14ac:dyDescent="0.35">
      <c r="A458" s="1">
        <v>43941</v>
      </c>
      <c r="B458" t="s">
        <v>24</v>
      </c>
      <c r="C458" t="s">
        <v>1467</v>
      </c>
      <c r="D458" t="s">
        <v>1266</v>
      </c>
      <c r="F458" t="s">
        <v>1468</v>
      </c>
      <c r="G458" t="s">
        <v>1103</v>
      </c>
      <c r="H458" t="s">
        <v>23</v>
      </c>
      <c r="J458" s="2">
        <v>0</v>
      </c>
      <c r="K458" s="3">
        <v>5409</v>
      </c>
      <c r="N458" t="s">
        <v>1426</v>
      </c>
      <c r="P458" t="s">
        <v>22</v>
      </c>
      <c r="Q458" s="1">
        <v>44069.595243055563</v>
      </c>
    </row>
    <row r="459" spans="1:17" x14ac:dyDescent="0.35">
      <c r="A459" s="1">
        <v>43896</v>
      </c>
      <c r="B459" t="s">
        <v>1100</v>
      </c>
      <c r="C459" t="s">
        <v>1424</v>
      </c>
      <c r="D459" t="s">
        <v>1266</v>
      </c>
      <c r="F459" t="s">
        <v>1994</v>
      </c>
      <c r="G459" t="s">
        <v>1995</v>
      </c>
      <c r="H459" t="s">
        <v>1103</v>
      </c>
      <c r="J459" s="2">
        <v>0</v>
      </c>
      <c r="K459" s="3">
        <v>78000</v>
      </c>
      <c r="N459" t="s">
        <v>1426</v>
      </c>
      <c r="P459" t="s">
        <v>451</v>
      </c>
      <c r="Q459" s="1">
        <v>44091.428761574083</v>
      </c>
    </row>
    <row r="460" spans="1:17" x14ac:dyDescent="0.35">
      <c r="A460" s="1">
        <v>43738</v>
      </c>
      <c r="B460" t="s">
        <v>1100</v>
      </c>
      <c r="C460" t="s">
        <v>2355</v>
      </c>
      <c r="D460" t="s">
        <v>1266</v>
      </c>
      <c r="F460" t="s">
        <v>2356</v>
      </c>
      <c r="G460" t="s">
        <v>2357</v>
      </c>
      <c r="H460" t="s">
        <v>1103</v>
      </c>
      <c r="J460" s="2">
        <v>0</v>
      </c>
      <c r="K460" s="3">
        <v>48400</v>
      </c>
      <c r="L460" t="s">
        <v>30</v>
      </c>
      <c r="M460" t="s">
        <v>31</v>
      </c>
      <c r="N460" t="s">
        <v>1426</v>
      </c>
      <c r="O460" t="s">
        <v>2358</v>
      </c>
      <c r="P460" t="s">
        <v>22</v>
      </c>
      <c r="Q460" s="1">
        <v>43949.722777777781</v>
      </c>
    </row>
    <row r="461" spans="1:17" x14ac:dyDescent="0.35">
      <c r="A461" s="1">
        <v>43738</v>
      </c>
      <c r="B461" t="s">
        <v>1100</v>
      </c>
      <c r="C461" t="s">
        <v>2355</v>
      </c>
      <c r="D461" t="s">
        <v>1266</v>
      </c>
      <c r="F461" t="s">
        <v>2359</v>
      </c>
      <c r="G461" t="s">
        <v>2357</v>
      </c>
      <c r="H461" t="s">
        <v>1103</v>
      </c>
      <c r="J461" s="2">
        <v>0</v>
      </c>
      <c r="K461" s="3">
        <v>19500</v>
      </c>
      <c r="L461" t="s">
        <v>30</v>
      </c>
      <c r="M461" t="s">
        <v>31</v>
      </c>
      <c r="N461" t="s">
        <v>1426</v>
      </c>
      <c r="O461" t="s">
        <v>2358</v>
      </c>
      <c r="P461" t="s">
        <v>22</v>
      </c>
      <c r="Q461" s="1">
        <v>43949.722777777781</v>
      </c>
    </row>
    <row r="462" spans="1:17" x14ac:dyDescent="0.35">
      <c r="A462" s="1">
        <v>43738</v>
      </c>
      <c r="B462" t="s">
        <v>1100</v>
      </c>
      <c r="C462" t="s">
        <v>2355</v>
      </c>
      <c r="D462" t="s">
        <v>1266</v>
      </c>
      <c r="F462" t="s">
        <v>2360</v>
      </c>
      <c r="G462" t="s">
        <v>2357</v>
      </c>
      <c r="H462" t="s">
        <v>1103</v>
      </c>
      <c r="J462" s="2">
        <v>0</v>
      </c>
      <c r="K462" s="3">
        <v>5409</v>
      </c>
      <c r="L462" t="s">
        <v>30</v>
      </c>
      <c r="M462" t="s">
        <v>31</v>
      </c>
      <c r="N462" t="s">
        <v>1426</v>
      </c>
      <c r="O462" t="s">
        <v>2358</v>
      </c>
      <c r="P462" t="s">
        <v>22</v>
      </c>
      <c r="Q462" s="1">
        <v>43949.722777777781</v>
      </c>
    </row>
    <row r="463" spans="1:17" x14ac:dyDescent="0.35">
      <c r="A463" s="1">
        <v>43739</v>
      </c>
      <c r="B463" t="s">
        <v>1100</v>
      </c>
      <c r="C463" t="s">
        <v>2361</v>
      </c>
      <c r="D463" t="s">
        <v>1266</v>
      </c>
      <c r="F463" t="s">
        <v>2362</v>
      </c>
      <c r="G463" t="s">
        <v>2357</v>
      </c>
      <c r="H463" t="s">
        <v>1103</v>
      </c>
      <c r="J463" s="2">
        <v>0</v>
      </c>
      <c r="K463" s="3">
        <v>5409</v>
      </c>
      <c r="L463" t="s">
        <v>30</v>
      </c>
      <c r="M463" t="s">
        <v>31</v>
      </c>
      <c r="N463" t="s">
        <v>1426</v>
      </c>
      <c r="O463" t="s">
        <v>2363</v>
      </c>
      <c r="P463" t="s">
        <v>22</v>
      </c>
      <c r="Q463" s="1">
        <v>43949.722777777781</v>
      </c>
    </row>
    <row r="464" spans="1:17" x14ac:dyDescent="0.35">
      <c r="A464" s="1">
        <v>43830</v>
      </c>
      <c r="B464" t="s">
        <v>1100</v>
      </c>
      <c r="C464" t="s">
        <v>2364</v>
      </c>
      <c r="D464" t="s">
        <v>1266</v>
      </c>
      <c r="F464" t="s">
        <v>2365</v>
      </c>
      <c r="G464" t="s">
        <v>2357</v>
      </c>
      <c r="H464" t="s">
        <v>1103</v>
      </c>
      <c r="J464" s="2">
        <v>0</v>
      </c>
      <c r="K464" s="3">
        <v>19500</v>
      </c>
      <c r="L464" t="s">
        <v>30</v>
      </c>
      <c r="M464" t="s">
        <v>31</v>
      </c>
      <c r="N464" t="s">
        <v>1426</v>
      </c>
      <c r="O464" t="s">
        <v>2366</v>
      </c>
      <c r="P464" t="s">
        <v>22</v>
      </c>
      <c r="Q464" s="1">
        <v>43949.722071759257</v>
      </c>
    </row>
    <row r="465" spans="1:17" x14ac:dyDescent="0.35">
      <c r="A465" s="1">
        <v>43836</v>
      </c>
      <c r="B465" t="s">
        <v>1100</v>
      </c>
      <c r="C465" t="s">
        <v>2367</v>
      </c>
      <c r="D465" t="s">
        <v>1266</v>
      </c>
      <c r="F465" t="s">
        <v>2368</v>
      </c>
      <c r="G465" t="s">
        <v>2357</v>
      </c>
      <c r="H465" t="s">
        <v>1103</v>
      </c>
      <c r="J465" s="2">
        <v>0</v>
      </c>
      <c r="K465" s="3">
        <v>5409</v>
      </c>
      <c r="L465" t="s">
        <v>30</v>
      </c>
      <c r="M465" t="s">
        <v>31</v>
      </c>
      <c r="N465" t="s">
        <v>1426</v>
      </c>
      <c r="O465" t="s">
        <v>2369</v>
      </c>
      <c r="P465" t="s">
        <v>22</v>
      </c>
      <c r="Q465" s="1">
        <v>43949.73060185185</v>
      </c>
    </row>
    <row r="466" spans="1:17" x14ac:dyDescent="0.35">
      <c r="A466" s="1">
        <v>43923</v>
      </c>
      <c r="B466" t="s">
        <v>1100</v>
      </c>
      <c r="C466" t="s">
        <v>2370</v>
      </c>
      <c r="D466" t="s">
        <v>1266</v>
      </c>
      <c r="F466" t="s">
        <v>2371</v>
      </c>
      <c r="G466" t="s">
        <v>2357</v>
      </c>
      <c r="H466" t="s">
        <v>1103</v>
      </c>
      <c r="J466" s="2">
        <v>0</v>
      </c>
      <c r="K466" s="3">
        <v>19500</v>
      </c>
      <c r="N466" t="s">
        <v>1426</v>
      </c>
      <c r="O466" t="s">
        <v>2372</v>
      </c>
      <c r="P466" t="s">
        <v>451</v>
      </c>
      <c r="Q466" s="1">
        <v>44074.554803240739</v>
      </c>
    </row>
    <row r="467" spans="1:17" x14ac:dyDescent="0.35">
      <c r="A467" s="1">
        <v>43929</v>
      </c>
      <c r="B467" t="s">
        <v>1100</v>
      </c>
      <c r="C467" t="s">
        <v>2373</v>
      </c>
      <c r="D467" t="s">
        <v>1266</v>
      </c>
      <c r="F467" t="s">
        <v>2374</v>
      </c>
      <c r="G467" t="s">
        <v>2357</v>
      </c>
      <c r="H467" t="s">
        <v>1103</v>
      </c>
      <c r="J467" s="2">
        <v>0</v>
      </c>
      <c r="K467" s="3">
        <v>5409</v>
      </c>
      <c r="N467" t="s">
        <v>1426</v>
      </c>
      <c r="O467" t="s">
        <v>2375</v>
      </c>
      <c r="P467" t="s">
        <v>22</v>
      </c>
      <c r="Q467" s="1">
        <v>44069.629108796304</v>
      </c>
    </row>
    <row r="468" spans="1:17" x14ac:dyDescent="0.35">
      <c r="A468" s="1">
        <v>44007</v>
      </c>
      <c r="B468" t="s">
        <v>1100</v>
      </c>
      <c r="C468" t="s">
        <v>2335</v>
      </c>
      <c r="D468" t="s">
        <v>1266</v>
      </c>
      <c r="F468" t="s">
        <v>2376</v>
      </c>
      <c r="G468" t="s">
        <v>2357</v>
      </c>
      <c r="H468" t="s">
        <v>1103</v>
      </c>
      <c r="J468" s="2">
        <v>0</v>
      </c>
      <c r="K468" s="3">
        <v>19500</v>
      </c>
      <c r="N468" t="s">
        <v>1426</v>
      </c>
      <c r="O468" t="s">
        <v>2337</v>
      </c>
      <c r="P468" t="s">
        <v>22</v>
      </c>
      <c r="Q468" s="1">
        <v>44069.629675925928</v>
      </c>
    </row>
    <row r="469" spans="1:17" x14ac:dyDescent="0.35">
      <c r="A469" s="1">
        <v>43676</v>
      </c>
      <c r="B469" t="s">
        <v>24</v>
      </c>
      <c r="C469" t="s">
        <v>1660</v>
      </c>
      <c r="D469" t="s">
        <v>1661</v>
      </c>
      <c r="F469" t="s">
        <v>1662</v>
      </c>
      <c r="G469" t="s">
        <v>1609</v>
      </c>
      <c r="H469" t="s">
        <v>23</v>
      </c>
      <c r="J469" s="2">
        <v>0</v>
      </c>
      <c r="K469" s="3">
        <v>4597</v>
      </c>
      <c r="L469" t="s">
        <v>30</v>
      </c>
      <c r="M469" t="s">
        <v>31</v>
      </c>
      <c r="N469" t="s">
        <v>1663</v>
      </c>
      <c r="P469" t="s">
        <v>22</v>
      </c>
      <c r="Q469" s="1">
        <v>43949.722071759257</v>
      </c>
    </row>
    <row r="470" spans="1:17" x14ac:dyDescent="0.35">
      <c r="A470" s="1">
        <v>43830</v>
      </c>
      <c r="B470" t="s">
        <v>722</v>
      </c>
      <c r="C470" t="s">
        <v>2759</v>
      </c>
      <c r="D470" t="s">
        <v>1661</v>
      </c>
      <c r="F470" t="s">
        <v>2760</v>
      </c>
      <c r="G470" t="s">
        <v>2751</v>
      </c>
      <c r="H470" t="s">
        <v>1987</v>
      </c>
      <c r="J470" s="2">
        <v>0</v>
      </c>
      <c r="K470" s="3">
        <v>4597</v>
      </c>
      <c r="L470" t="s">
        <v>30</v>
      </c>
      <c r="M470" t="s">
        <v>31</v>
      </c>
      <c r="N470" t="s">
        <v>1663</v>
      </c>
      <c r="O470" t="s">
        <v>2761</v>
      </c>
      <c r="P470" t="s">
        <v>22</v>
      </c>
      <c r="Q470" s="1">
        <v>43949.731620370367</v>
      </c>
    </row>
    <row r="471" spans="1:17" x14ac:dyDescent="0.35">
      <c r="A471" s="1">
        <v>43700</v>
      </c>
      <c r="B471" t="s">
        <v>24</v>
      </c>
      <c r="C471" t="s">
        <v>1677</v>
      </c>
      <c r="E471" t="s">
        <v>1665</v>
      </c>
      <c r="F471" t="s">
        <v>1678</v>
      </c>
      <c r="G471" t="s">
        <v>1609</v>
      </c>
      <c r="H471" t="s">
        <v>23</v>
      </c>
      <c r="J471" s="2">
        <v>0</v>
      </c>
      <c r="K471" s="3">
        <v>4348</v>
      </c>
      <c r="L471" t="s">
        <v>30</v>
      </c>
      <c r="M471" t="s">
        <v>31</v>
      </c>
      <c r="N471" t="s">
        <v>1679</v>
      </c>
      <c r="P471" t="s">
        <v>22</v>
      </c>
      <c r="Q471" s="1">
        <v>43949.722071759257</v>
      </c>
    </row>
    <row r="472" spans="1:17" x14ac:dyDescent="0.35">
      <c r="A472" s="1">
        <v>43661</v>
      </c>
      <c r="B472" t="s">
        <v>24</v>
      </c>
      <c r="C472" t="s">
        <v>1136</v>
      </c>
      <c r="D472" t="s">
        <v>1137</v>
      </c>
      <c r="F472" t="s">
        <v>1138</v>
      </c>
      <c r="G472" t="s">
        <v>1103</v>
      </c>
      <c r="H472" t="s">
        <v>23</v>
      </c>
      <c r="J472" s="2">
        <v>0</v>
      </c>
      <c r="K472" s="3">
        <v>8850</v>
      </c>
      <c r="L472" t="s">
        <v>30</v>
      </c>
      <c r="M472" t="s">
        <v>31</v>
      </c>
      <c r="N472" t="s">
        <v>1139</v>
      </c>
      <c r="P472" t="s">
        <v>22</v>
      </c>
      <c r="Q472" s="1">
        <v>43949.722071759257</v>
      </c>
    </row>
    <row r="473" spans="1:17" x14ac:dyDescent="0.35">
      <c r="A473" s="1">
        <v>43658</v>
      </c>
      <c r="B473" t="s">
        <v>24</v>
      </c>
      <c r="C473" t="s">
        <v>1626</v>
      </c>
      <c r="E473" t="s">
        <v>1627</v>
      </c>
      <c r="F473" t="s">
        <v>1628</v>
      </c>
      <c r="G473" t="s">
        <v>1609</v>
      </c>
      <c r="H473" t="s">
        <v>470</v>
      </c>
      <c r="I473" t="s">
        <v>471</v>
      </c>
      <c r="J473" s="2">
        <v>287.89</v>
      </c>
      <c r="K473" s="3">
        <v>7367.11</v>
      </c>
      <c r="L473" t="s">
        <v>30</v>
      </c>
      <c r="M473" t="s">
        <v>31</v>
      </c>
      <c r="N473" t="s">
        <v>1139</v>
      </c>
      <c r="P473" t="s">
        <v>22</v>
      </c>
      <c r="Q473" s="1">
        <v>43949.722071759257</v>
      </c>
    </row>
    <row r="474" spans="1:17" x14ac:dyDescent="0.35">
      <c r="A474" s="1">
        <v>43712</v>
      </c>
      <c r="B474" t="s">
        <v>24</v>
      </c>
      <c r="C474" t="s">
        <v>1683</v>
      </c>
      <c r="E474" t="s">
        <v>1684</v>
      </c>
      <c r="F474" t="s">
        <v>1685</v>
      </c>
      <c r="G474" t="s">
        <v>1609</v>
      </c>
      <c r="H474" t="s">
        <v>23</v>
      </c>
      <c r="J474" s="2">
        <v>0</v>
      </c>
      <c r="K474" s="3">
        <v>3700</v>
      </c>
      <c r="L474" t="s">
        <v>30</v>
      </c>
      <c r="M474" t="s">
        <v>31</v>
      </c>
      <c r="N474" t="s">
        <v>1139</v>
      </c>
      <c r="P474" t="s">
        <v>22</v>
      </c>
      <c r="Q474" s="1">
        <v>43949.722071759257</v>
      </c>
    </row>
    <row r="475" spans="1:17" x14ac:dyDescent="0.35">
      <c r="A475" s="1">
        <v>43658</v>
      </c>
      <c r="B475" t="s">
        <v>24</v>
      </c>
      <c r="C475" t="s">
        <v>1626</v>
      </c>
      <c r="E475" t="s">
        <v>1627</v>
      </c>
      <c r="F475" t="s">
        <v>2606</v>
      </c>
      <c r="G475" t="s">
        <v>2607</v>
      </c>
      <c r="H475" t="s">
        <v>1609</v>
      </c>
      <c r="I475" t="s">
        <v>471</v>
      </c>
      <c r="J475" s="2">
        <v>0</v>
      </c>
      <c r="K475" s="3">
        <v>41.75</v>
      </c>
      <c r="L475" t="s">
        <v>30</v>
      </c>
      <c r="M475" t="s">
        <v>31</v>
      </c>
      <c r="N475" t="s">
        <v>1139</v>
      </c>
      <c r="P475" t="s">
        <v>22</v>
      </c>
      <c r="Q475" s="1">
        <v>43949.722071759257</v>
      </c>
    </row>
    <row r="476" spans="1:17" x14ac:dyDescent="0.35">
      <c r="A476" s="1">
        <v>43867</v>
      </c>
      <c r="B476" t="s">
        <v>24</v>
      </c>
      <c r="C476" t="s">
        <v>1387</v>
      </c>
      <c r="D476" t="s">
        <v>1388</v>
      </c>
      <c r="F476" t="s">
        <v>1389</v>
      </c>
      <c r="G476" t="s">
        <v>1103</v>
      </c>
      <c r="H476" t="s">
        <v>23</v>
      </c>
      <c r="J476" s="2">
        <v>0</v>
      </c>
      <c r="K476" s="3">
        <v>18418</v>
      </c>
      <c r="L476" t="s">
        <v>30</v>
      </c>
      <c r="M476" t="s">
        <v>31</v>
      </c>
      <c r="N476" t="s">
        <v>1390</v>
      </c>
      <c r="P476" t="s">
        <v>22</v>
      </c>
      <c r="Q476" s="1">
        <v>43949.722777777781</v>
      </c>
    </row>
    <row r="477" spans="1:17" x14ac:dyDescent="0.35">
      <c r="A477" s="1">
        <v>43879</v>
      </c>
      <c r="B477" t="s">
        <v>24</v>
      </c>
      <c r="C477" t="s">
        <v>1399</v>
      </c>
      <c r="D477" t="s">
        <v>1400</v>
      </c>
      <c r="F477" t="s">
        <v>1401</v>
      </c>
      <c r="G477" t="s">
        <v>1103</v>
      </c>
      <c r="H477" t="s">
        <v>23</v>
      </c>
      <c r="J477" s="2">
        <v>0</v>
      </c>
      <c r="K477" s="3">
        <v>1427</v>
      </c>
      <c r="L477" t="s">
        <v>30</v>
      </c>
      <c r="M477" t="s">
        <v>31</v>
      </c>
      <c r="N477" t="s">
        <v>1390</v>
      </c>
      <c r="P477" t="s">
        <v>22</v>
      </c>
      <c r="Q477" s="1">
        <v>43949.722777777781</v>
      </c>
    </row>
    <row r="478" spans="1:17" x14ac:dyDescent="0.35">
      <c r="A478" s="1">
        <v>43880</v>
      </c>
      <c r="B478" t="s">
        <v>24</v>
      </c>
      <c r="C478" t="s">
        <v>1404</v>
      </c>
      <c r="D478" t="s">
        <v>1339</v>
      </c>
      <c r="F478" t="s">
        <v>1405</v>
      </c>
      <c r="G478" t="s">
        <v>1103</v>
      </c>
      <c r="H478" t="s">
        <v>470</v>
      </c>
      <c r="I478" t="s">
        <v>471</v>
      </c>
      <c r="J478" s="2">
        <v>96.9</v>
      </c>
      <c r="K478" s="3">
        <v>2418.62</v>
      </c>
      <c r="L478" t="s">
        <v>30</v>
      </c>
      <c r="M478" t="s">
        <v>31</v>
      </c>
      <c r="N478" t="s">
        <v>1390</v>
      </c>
      <c r="P478" t="s">
        <v>22</v>
      </c>
      <c r="Q478" s="1">
        <v>43949.722777777781</v>
      </c>
    </row>
    <row r="479" spans="1:17" x14ac:dyDescent="0.35">
      <c r="A479" s="1">
        <v>43880</v>
      </c>
      <c r="B479" t="s">
        <v>24</v>
      </c>
      <c r="C479" t="s">
        <v>1404</v>
      </c>
      <c r="D479" t="s">
        <v>1339</v>
      </c>
      <c r="F479" t="s">
        <v>1164</v>
      </c>
      <c r="G479" t="s">
        <v>1103</v>
      </c>
      <c r="H479" t="s">
        <v>591</v>
      </c>
      <c r="I479" t="s">
        <v>471</v>
      </c>
      <c r="J479" s="2">
        <v>0</v>
      </c>
      <c r="K479" s="3">
        <v>3.88</v>
      </c>
      <c r="L479" t="s">
        <v>30</v>
      </c>
      <c r="M479" t="s">
        <v>31</v>
      </c>
      <c r="N479" t="s">
        <v>1390</v>
      </c>
      <c r="P479" t="s">
        <v>22</v>
      </c>
      <c r="Q479" s="1">
        <v>43949.722777777781</v>
      </c>
    </row>
    <row r="480" spans="1:17" x14ac:dyDescent="0.35">
      <c r="A480" s="1">
        <v>43880</v>
      </c>
      <c r="B480" t="s">
        <v>24</v>
      </c>
      <c r="C480" t="s">
        <v>1406</v>
      </c>
      <c r="D480" t="s">
        <v>1407</v>
      </c>
      <c r="F480" t="s">
        <v>1408</v>
      </c>
      <c r="G480" t="s">
        <v>1103</v>
      </c>
      <c r="H480" t="s">
        <v>470</v>
      </c>
      <c r="I480" t="s">
        <v>471</v>
      </c>
      <c r="J480" s="2">
        <v>156.66999999999999</v>
      </c>
      <c r="K480" s="3">
        <v>3910.48</v>
      </c>
      <c r="L480" t="s">
        <v>30</v>
      </c>
      <c r="M480" t="s">
        <v>31</v>
      </c>
      <c r="N480" t="s">
        <v>1390</v>
      </c>
      <c r="P480" t="s">
        <v>22</v>
      </c>
      <c r="Q480" s="1">
        <v>43949.722777777781</v>
      </c>
    </row>
    <row r="481" spans="1:17" x14ac:dyDescent="0.35">
      <c r="A481" s="1">
        <v>43880</v>
      </c>
      <c r="B481" t="s">
        <v>24</v>
      </c>
      <c r="C481" t="s">
        <v>1406</v>
      </c>
      <c r="D481" t="s">
        <v>1407</v>
      </c>
      <c r="F481" t="s">
        <v>1164</v>
      </c>
      <c r="G481" t="s">
        <v>1103</v>
      </c>
      <c r="H481" t="s">
        <v>591</v>
      </c>
      <c r="I481" t="s">
        <v>471</v>
      </c>
      <c r="J481" s="2">
        <v>0</v>
      </c>
      <c r="K481" s="3">
        <v>6.27</v>
      </c>
      <c r="L481" t="s">
        <v>30</v>
      </c>
      <c r="M481" t="s">
        <v>31</v>
      </c>
      <c r="N481" t="s">
        <v>1390</v>
      </c>
      <c r="P481" t="s">
        <v>22</v>
      </c>
      <c r="Q481" s="1">
        <v>43949.722777777781</v>
      </c>
    </row>
    <row r="482" spans="1:17" x14ac:dyDescent="0.35">
      <c r="A482" s="1">
        <v>43886</v>
      </c>
      <c r="B482" t="s">
        <v>24</v>
      </c>
      <c r="C482" t="s">
        <v>1418</v>
      </c>
      <c r="D482" t="s">
        <v>1419</v>
      </c>
      <c r="F482" t="s">
        <v>1420</v>
      </c>
      <c r="G482" t="s">
        <v>1103</v>
      </c>
      <c r="H482" t="s">
        <v>23</v>
      </c>
      <c r="J482" s="2">
        <v>0</v>
      </c>
      <c r="K482" s="3">
        <v>1421</v>
      </c>
      <c r="L482" t="s">
        <v>30</v>
      </c>
      <c r="M482" t="s">
        <v>31</v>
      </c>
      <c r="N482" t="s">
        <v>1390</v>
      </c>
      <c r="P482" t="s">
        <v>22</v>
      </c>
      <c r="Q482" s="1">
        <v>43949.722777777781</v>
      </c>
    </row>
    <row r="483" spans="1:17" x14ac:dyDescent="0.35">
      <c r="A483" s="1">
        <v>43886</v>
      </c>
      <c r="B483" t="s">
        <v>24</v>
      </c>
      <c r="C483" t="s">
        <v>1421</v>
      </c>
      <c r="D483" t="s">
        <v>1422</v>
      </c>
      <c r="F483" t="s">
        <v>1423</v>
      </c>
      <c r="G483" t="s">
        <v>1103</v>
      </c>
      <c r="H483" t="s">
        <v>470</v>
      </c>
      <c r="I483" t="s">
        <v>471</v>
      </c>
      <c r="J483" s="2">
        <v>76.900000000000006</v>
      </c>
      <c r="K483" s="3">
        <v>1939.8</v>
      </c>
      <c r="L483" t="s">
        <v>30</v>
      </c>
      <c r="M483" t="s">
        <v>31</v>
      </c>
      <c r="N483" t="s">
        <v>1390</v>
      </c>
      <c r="P483" t="s">
        <v>451</v>
      </c>
      <c r="Q483" s="1">
        <v>44091.530277777783</v>
      </c>
    </row>
    <row r="484" spans="1:17" x14ac:dyDescent="0.35">
      <c r="A484" s="1">
        <v>43928</v>
      </c>
      <c r="B484" t="s">
        <v>24</v>
      </c>
      <c r="C484" t="s">
        <v>1463</v>
      </c>
      <c r="D484" t="s">
        <v>1185</v>
      </c>
      <c r="F484" t="s">
        <v>1464</v>
      </c>
      <c r="G484" t="s">
        <v>1103</v>
      </c>
      <c r="H484" t="s">
        <v>470</v>
      </c>
      <c r="I484" t="s">
        <v>471</v>
      </c>
      <c r="J484" s="2">
        <v>7238.4</v>
      </c>
      <c r="K484" s="3">
        <v>196993.06</v>
      </c>
      <c r="N484" t="s">
        <v>1390</v>
      </c>
      <c r="P484" t="s">
        <v>22</v>
      </c>
      <c r="Q484" s="1">
        <v>44089.547476851847</v>
      </c>
    </row>
    <row r="485" spans="1:17" x14ac:dyDescent="0.35">
      <c r="A485" s="1">
        <v>43944</v>
      </c>
      <c r="B485" t="s">
        <v>24</v>
      </c>
      <c r="C485" t="s">
        <v>1472</v>
      </c>
      <c r="D485" t="s">
        <v>1473</v>
      </c>
      <c r="F485" t="s">
        <v>1474</v>
      </c>
      <c r="G485" t="s">
        <v>1103</v>
      </c>
      <c r="H485" t="s">
        <v>23</v>
      </c>
      <c r="J485" s="2">
        <v>0</v>
      </c>
      <c r="K485" s="3">
        <v>4255.3500000000004</v>
      </c>
      <c r="N485" t="s">
        <v>1390</v>
      </c>
      <c r="P485" t="s">
        <v>451</v>
      </c>
      <c r="Q485" s="1">
        <v>44055.601840277777</v>
      </c>
    </row>
    <row r="486" spans="1:17" x14ac:dyDescent="0.35">
      <c r="A486" s="1">
        <v>43963</v>
      </c>
      <c r="B486" t="s">
        <v>24</v>
      </c>
      <c r="C486" t="s">
        <v>1477</v>
      </c>
      <c r="D486" t="s">
        <v>1478</v>
      </c>
      <c r="F486" t="s">
        <v>1479</v>
      </c>
      <c r="G486" t="s">
        <v>1103</v>
      </c>
      <c r="H486" t="s">
        <v>23</v>
      </c>
      <c r="J486" s="2">
        <v>0</v>
      </c>
      <c r="K486" s="3">
        <v>253</v>
      </c>
      <c r="N486" t="s">
        <v>1390</v>
      </c>
      <c r="P486" t="s">
        <v>22</v>
      </c>
      <c r="Q486" s="1">
        <v>44089.682719907411</v>
      </c>
    </row>
    <row r="487" spans="1:17" x14ac:dyDescent="0.35">
      <c r="A487" s="1">
        <v>43963</v>
      </c>
      <c r="B487" t="s">
        <v>24</v>
      </c>
      <c r="C487" t="s">
        <v>1482</v>
      </c>
      <c r="D487" t="s">
        <v>1185</v>
      </c>
      <c r="F487" t="s">
        <v>1483</v>
      </c>
      <c r="G487" t="s">
        <v>1103</v>
      </c>
      <c r="H487" t="s">
        <v>470</v>
      </c>
      <c r="I487" t="s">
        <v>471</v>
      </c>
      <c r="J487" s="2">
        <v>311.64</v>
      </c>
      <c r="K487" s="3">
        <v>8545.17</v>
      </c>
      <c r="N487" t="s">
        <v>1390</v>
      </c>
      <c r="P487" t="s">
        <v>22</v>
      </c>
      <c r="Q487" s="1">
        <v>44089.548263888893</v>
      </c>
    </row>
    <row r="488" spans="1:17" x14ac:dyDescent="0.35">
      <c r="A488" s="1">
        <v>43994</v>
      </c>
      <c r="B488" t="s">
        <v>24</v>
      </c>
      <c r="C488" t="s">
        <v>1494</v>
      </c>
      <c r="D488" t="s">
        <v>1495</v>
      </c>
      <c r="F488" t="s">
        <v>1496</v>
      </c>
      <c r="G488" t="s">
        <v>1103</v>
      </c>
      <c r="H488" t="s">
        <v>23</v>
      </c>
      <c r="J488" s="2">
        <v>0</v>
      </c>
      <c r="K488" s="3">
        <v>7260</v>
      </c>
      <c r="N488" t="s">
        <v>1390</v>
      </c>
      <c r="P488" t="s">
        <v>22</v>
      </c>
      <c r="Q488" s="1">
        <v>44055.585775462961</v>
      </c>
    </row>
    <row r="489" spans="1:17" x14ac:dyDescent="0.35">
      <c r="A489" s="1">
        <v>43661</v>
      </c>
      <c r="B489" t="s">
        <v>24</v>
      </c>
      <c r="C489" t="s">
        <v>1645</v>
      </c>
      <c r="D489" t="s">
        <v>1646</v>
      </c>
      <c r="E489" t="s">
        <v>1632</v>
      </c>
      <c r="F489" t="s">
        <v>1647</v>
      </c>
      <c r="G489" t="s">
        <v>1609</v>
      </c>
      <c r="H489" t="s">
        <v>23</v>
      </c>
      <c r="J489" s="2">
        <v>0</v>
      </c>
      <c r="K489" s="3">
        <v>7857</v>
      </c>
      <c r="L489" t="s">
        <v>30</v>
      </c>
      <c r="M489" t="s">
        <v>31</v>
      </c>
      <c r="N489" t="s">
        <v>1390</v>
      </c>
      <c r="P489" t="s">
        <v>22</v>
      </c>
      <c r="Q489" s="1">
        <v>43949.722071759257</v>
      </c>
    </row>
    <row r="490" spans="1:17" x14ac:dyDescent="0.35">
      <c r="A490" s="1">
        <v>43661</v>
      </c>
      <c r="B490" t="s">
        <v>24</v>
      </c>
      <c r="C490" t="s">
        <v>1648</v>
      </c>
      <c r="D490" t="s">
        <v>1649</v>
      </c>
      <c r="E490" t="s">
        <v>1632</v>
      </c>
      <c r="F490" t="s">
        <v>1650</v>
      </c>
      <c r="G490" t="s">
        <v>1609</v>
      </c>
      <c r="H490" t="s">
        <v>23</v>
      </c>
      <c r="J490" s="2">
        <v>0</v>
      </c>
      <c r="K490" s="3">
        <v>7200</v>
      </c>
      <c r="L490" t="s">
        <v>30</v>
      </c>
      <c r="M490" t="s">
        <v>31</v>
      </c>
      <c r="N490" t="s">
        <v>1390</v>
      </c>
      <c r="P490" t="s">
        <v>22</v>
      </c>
      <c r="Q490" s="1">
        <v>43949.722071759257</v>
      </c>
    </row>
    <row r="491" spans="1:17" x14ac:dyDescent="0.35">
      <c r="A491" s="1">
        <v>43678</v>
      </c>
      <c r="B491" t="s">
        <v>24</v>
      </c>
      <c r="C491" t="s">
        <v>1664</v>
      </c>
      <c r="E491" t="s">
        <v>1665</v>
      </c>
      <c r="F491" t="s">
        <v>1666</v>
      </c>
      <c r="G491" t="s">
        <v>1609</v>
      </c>
      <c r="H491" t="s">
        <v>23</v>
      </c>
      <c r="J491" s="2">
        <v>0</v>
      </c>
      <c r="K491" s="3">
        <v>1575</v>
      </c>
      <c r="L491" t="s">
        <v>30</v>
      </c>
      <c r="M491" t="s">
        <v>31</v>
      </c>
      <c r="N491" t="s">
        <v>1390</v>
      </c>
      <c r="P491" t="s">
        <v>22</v>
      </c>
      <c r="Q491" s="1">
        <v>43949.722071759257</v>
      </c>
    </row>
    <row r="492" spans="1:17" x14ac:dyDescent="0.35">
      <c r="A492" s="1">
        <v>43721</v>
      </c>
      <c r="B492" t="s">
        <v>24</v>
      </c>
      <c r="C492" t="s">
        <v>1686</v>
      </c>
      <c r="E492" t="s">
        <v>1407</v>
      </c>
      <c r="F492" t="s">
        <v>1687</v>
      </c>
      <c r="G492" t="s">
        <v>1609</v>
      </c>
      <c r="H492" t="s">
        <v>470</v>
      </c>
      <c r="I492" t="s">
        <v>471</v>
      </c>
      <c r="J492" s="2">
        <v>385.8</v>
      </c>
      <c r="K492" s="3">
        <v>9971</v>
      </c>
      <c r="L492" t="s">
        <v>30</v>
      </c>
      <c r="M492" t="s">
        <v>31</v>
      </c>
      <c r="N492" t="s">
        <v>1390</v>
      </c>
      <c r="P492" t="s">
        <v>22</v>
      </c>
      <c r="Q492" s="1">
        <v>43949.722071759257</v>
      </c>
    </row>
    <row r="493" spans="1:17" x14ac:dyDescent="0.35">
      <c r="A493" s="1">
        <v>43938</v>
      </c>
      <c r="B493" t="s">
        <v>24</v>
      </c>
      <c r="C493" t="s">
        <v>1833</v>
      </c>
      <c r="F493" t="s">
        <v>1834</v>
      </c>
      <c r="G493" t="s">
        <v>400</v>
      </c>
      <c r="H493" t="s">
        <v>23</v>
      </c>
      <c r="J493" s="2">
        <v>0</v>
      </c>
      <c r="K493" s="3">
        <v>6400</v>
      </c>
      <c r="N493" t="s">
        <v>1390</v>
      </c>
      <c r="P493" t="s">
        <v>22</v>
      </c>
      <c r="Q493" s="1">
        <v>44089.715092592603</v>
      </c>
    </row>
    <row r="494" spans="1:17" x14ac:dyDescent="0.35">
      <c r="A494" s="1">
        <v>43957</v>
      </c>
      <c r="B494" t="s">
        <v>1100</v>
      </c>
      <c r="C494" t="s">
        <v>1938</v>
      </c>
      <c r="D494" t="s">
        <v>1478</v>
      </c>
      <c r="F494" t="s">
        <v>1939</v>
      </c>
      <c r="G494" t="s">
        <v>1937</v>
      </c>
      <c r="H494" t="s">
        <v>1103</v>
      </c>
      <c r="J494" s="2">
        <v>0</v>
      </c>
      <c r="K494" s="3">
        <v>-20000</v>
      </c>
      <c r="N494" t="s">
        <v>1390</v>
      </c>
      <c r="P494" t="s">
        <v>22</v>
      </c>
      <c r="Q494" s="1">
        <v>44089.667442129627</v>
      </c>
    </row>
    <row r="495" spans="1:17" x14ac:dyDescent="0.35">
      <c r="A495" s="1">
        <v>43682</v>
      </c>
      <c r="B495" t="s">
        <v>1100</v>
      </c>
      <c r="C495" t="s">
        <v>2022</v>
      </c>
      <c r="D495" t="s">
        <v>1185</v>
      </c>
      <c r="F495" t="s">
        <v>2023</v>
      </c>
      <c r="G495" t="s">
        <v>2024</v>
      </c>
      <c r="H495" t="s">
        <v>1103</v>
      </c>
      <c r="I495" t="s">
        <v>471</v>
      </c>
      <c r="J495" s="2">
        <v>2970</v>
      </c>
      <c r="K495" s="3">
        <v>76551.75</v>
      </c>
      <c r="L495" t="s">
        <v>30</v>
      </c>
      <c r="M495" t="s">
        <v>31</v>
      </c>
      <c r="N495" t="s">
        <v>1390</v>
      </c>
      <c r="O495" t="s">
        <v>2023</v>
      </c>
      <c r="P495" t="s">
        <v>22</v>
      </c>
      <c r="Q495" s="1">
        <v>43949.722777777781</v>
      </c>
    </row>
    <row r="496" spans="1:17" x14ac:dyDescent="0.35">
      <c r="A496" s="1">
        <v>43710</v>
      </c>
      <c r="B496" t="s">
        <v>1100</v>
      </c>
      <c r="C496" t="s">
        <v>2028</v>
      </c>
      <c r="D496" t="s">
        <v>1185</v>
      </c>
      <c r="F496" t="s">
        <v>2029</v>
      </c>
      <c r="G496" t="s">
        <v>2030</v>
      </c>
      <c r="H496" t="s">
        <v>1103</v>
      </c>
      <c r="I496" t="s">
        <v>471</v>
      </c>
      <c r="J496" s="2">
        <v>1568.52</v>
      </c>
      <c r="K496" s="3">
        <v>40431.74</v>
      </c>
      <c r="L496" t="s">
        <v>30</v>
      </c>
      <c r="M496" t="s">
        <v>31</v>
      </c>
      <c r="N496" t="s">
        <v>1390</v>
      </c>
      <c r="O496" t="s">
        <v>2031</v>
      </c>
      <c r="P496" t="s">
        <v>22</v>
      </c>
      <c r="Q496" s="1">
        <v>44092.641759259262</v>
      </c>
    </row>
    <row r="497" spans="1:17" x14ac:dyDescent="0.35">
      <c r="A497" s="1">
        <v>43886</v>
      </c>
      <c r="B497" t="s">
        <v>1100</v>
      </c>
      <c r="C497" t="s">
        <v>2032</v>
      </c>
      <c r="D497" t="s">
        <v>1334</v>
      </c>
      <c r="F497" t="s">
        <v>2033</v>
      </c>
      <c r="G497" t="s">
        <v>2030</v>
      </c>
      <c r="H497" t="s">
        <v>1103</v>
      </c>
      <c r="I497" t="s">
        <v>471</v>
      </c>
      <c r="J497" s="2">
        <v>543.49</v>
      </c>
      <c r="K497" s="3">
        <v>13587.25</v>
      </c>
      <c r="L497" t="s">
        <v>30</v>
      </c>
      <c r="M497" t="s">
        <v>31</v>
      </c>
      <c r="N497" t="s">
        <v>1390</v>
      </c>
      <c r="O497" t="s">
        <v>2034</v>
      </c>
      <c r="P497" t="s">
        <v>22</v>
      </c>
      <c r="Q497" s="1">
        <v>43949.722777777781</v>
      </c>
    </row>
    <row r="498" spans="1:17" x14ac:dyDescent="0.35">
      <c r="A498" s="1">
        <v>43923</v>
      </c>
      <c r="B498" t="s">
        <v>1100</v>
      </c>
      <c r="C498" t="s">
        <v>2035</v>
      </c>
      <c r="D498" t="s">
        <v>1185</v>
      </c>
      <c r="F498" t="s">
        <v>2036</v>
      </c>
      <c r="G498" t="s">
        <v>2030</v>
      </c>
      <c r="H498" t="s">
        <v>1103</v>
      </c>
      <c r="I498" t="s">
        <v>471</v>
      </c>
      <c r="J498" s="2">
        <v>7238.4</v>
      </c>
      <c r="K498" s="3">
        <v>180960</v>
      </c>
      <c r="N498" t="s">
        <v>1390</v>
      </c>
      <c r="O498" t="s">
        <v>2037</v>
      </c>
      <c r="P498" t="s">
        <v>22</v>
      </c>
      <c r="Q498" s="1">
        <v>44092.651319444441</v>
      </c>
    </row>
    <row r="499" spans="1:17" x14ac:dyDescent="0.35">
      <c r="A499" s="1">
        <v>43703</v>
      </c>
      <c r="B499" t="s">
        <v>1100</v>
      </c>
      <c r="C499" t="s">
        <v>2046</v>
      </c>
      <c r="D499" t="s">
        <v>1193</v>
      </c>
      <c r="F499" t="s">
        <v>2047</v>
      </c>
      <c r="G499" t="s">
        <v>2040</v>
      </c>
      <c r="H499" t="s">
        <v>1103</v>
      </c>
      <c r="J499" s="2">
        <v>0</v>
      </c>
      <c r="K499" s="3">
        <v>1708</v>
      </c>
      <c r="L499" t="s">
        <v>30</v>
      </c>
      <c r="M499" t="s">
        <v>31</v>
      </c>
      <c r="N499" t="s">
        <v>1390</v>
      </c>
      <c r="O499" t="s">
        <v>2048</v>
      </c>
      <c r="P499" t="s">
        <v>22</v>
      </c>
      <c r="Q499" s="1">
        <v>43949.722071759257</v>
      </c>
    </row>
    <row r="500" spans="1:17" x14ac:dyDescent="0.35">
      <c r="A500" s="1">
        <v>43865</v>
      </c>
      <c r="B500" t="s">
        <v>1100</v>
      </c>
      <c r="C500" t="s">
        <v>2137</v>
      </c>
      <c r="D500" t="s">
        <v>1339</v>
      </c>
      <c r="F500" t="s">
        <v>2138</v>
      </c>
      <c r="G500" t="s">
        <v>2040</v>
      </c>
      <c r="H500" t="s">
        <v>1103</v>
      </c>
      <c r="I500" t="s">
        <v>471</v>
      </c>
      <c r="J500" s="2">
        <v>96.9</v>
      </c>
      <c r="K500" s="3">
        <v>2422.5</v>
      </c>
      <c r="L500" t="s">
        <v>30</v>
      </c>
      <c r="M500" t="s">
        <v>31</v>
      </c>
      <c r="N500" t="s">
        <v>1390</v>
      </c>
      <c r="O500" t="s">
        <v>2139</v>
      </c>
      <c r="P500" t="s">
        <v>22</v>
      </c>
      <c r="Q500" s="1">
        <v>43949.722777777781</v>
      </c>
    </row>
    <row r="501" spans="1:17" x14ac:dyDescent="0.35">
      <c r="A501" s="1">
        <v>43865</v>
      </c>
      <c r="B501" t="s">
        <v>1100</v>
      </c>
      <c r="C501" t="s">
        <v>2140</v>
      </c>
      <c r="D501" t="s">
        <v>1279</v>
      </c>
      <c r="F501" t="s">
        <v>2144</v>
      </c>
      <c r="G501" t="s">
        <v>2040</v>
      </c>
      <c r="H501" t="s">
        <v>1103</v>
      </c>
      <c r="I501" t="s">
        <v>471</v>
      </c>
      <c r="J501" s="2">
        <v>102.32</v>
      </c>
      <c r="K501" s="3">
        <v>2558</v>
      </c>
      <c r="L501" t="s">
        <v>30</v>
      </c>
      <c r="M501" t="s">
        <v>31</v>
      </c>
      <c r="N501" t="s">
        <v>1390</v>
      </c>
      <c r="O501" t="s">
        <v>2143</v>
      </c>
      <c r="P501" t="s">
        <v>451</v>
      </c>
      <c r="Q501" s="1">
        <v>44090.580324074072</v>
      </c>
    </row>
    <row r="502" spans="1:17" x14ac:dyDescent="0.35">
      <c r="A502" s="1">
        <v>43865</v>
      </c>
      <c r="B502" t="s">
        <v>1100</v>
      </c>
      <c r="C502" t="s">
        <v>2145</v>
      </c>
      <c r="D502" t="s">
        <v>1193</v>
      </c>
      <c r="F502" t="s">
        <v>2146</v>
      </c>
      <c r="G502" t="s">
        <v>2040</v>
      </c>
      <c r="H502" t="s">
        <v>1103</v>
      </c>
      <c r="J502" s="2">
        <v>0</v>
      </c>
      <c r="K502" s="3">
        <v>4661</v>
      </c>
      <c r="L502" t="s">
        <v>30</v>
      </c>
      <c r="M502" t="s">
        <v>31</v>
      </c>
      <c r="N502" t="s">
        <v>1390</v>
      </c>
      <c r="O502" t="s">
        <v>2147</v>
      </c>
      <c r="P502" t="s">
        <v>22</v>
      </c>
      <c r="Q502" s="1">
        <v>43949.722777777781</v>
      </c>
    </row>
    <row r="503" spans="1:17" x14ac:dyDescent="0.35">
      <c r="A503" s="1">
        <v>43865</v>
      </c>
      <c r="B503" t="s">
        <v>1100</v>
      </c>
      <c r="C503" t="s">
        <v>2148</v>
      </c>
      <c r="D503" t="s">
        <v>1400</v>
      </c>
      <c r="F503" t="s">
        <v>2146</v>
      </c>
      <c r="G503" t="s">
        <v>2040</v>
      </c>
      <c r="H503" t="s">
        <v>1103</v>
      </c>
      <c r="J503" s="2">
        <v>0</v>
      </c>
      <c r="K503" s="3">
        <v>1427</v>
      </c>
      <c r="L503" t="s">
        <v>30</v>
      </c>
      <c r="M503" t="s">
        <v>31</v>
      </c>
      <c r="N503" t="s">
        <v>1390</v>
      </c>
      <c r="O503" t="s">
        <v>2149</v>
      </c>
      <c r="P503" t="s">
        <v>22</v>
      </c>
      <c r="Q503" s="1">
        <v>43949.722777777781</v>
      </c>
    </row>
    <row r="504" spans="1:17" x14ac:dyDescent="0.35">
      <c r="A504" s="1">
        <v>43865</v>
      </c>
      <c r="B504" t="s">
        <v>1100</v>
      </c>
      <c r="C504" t="s">
        <v>2150</v>
      </c>
      <c r="D504" t="s">
        <v>1407</v>
      </c>
      <c r="F504" t="s">
        <v>2146</v>
      </c>
      <c r="G504" t="s">
        <v>2040</v>
      </c>
      <c r="H504" t="s">
        <v>1103</v>
      </c>
      <c r="I504" t="s">
        <v>471</v>
      </c>
      <c r="J504" s="2">
        <v>156.66999999999999</v>
      </c>
      <c r="K504" s="3">
        <v>3916.75</v>
      </c>
      <c r="L504" t="s">
        <v>30</v>
      </c>
      <c r="M504" t="s">
        <v>31</v>
      </c>
      <c r="N504" t="s">
        <v>1390</v>
      </c>
      <c r="O504" t="s">
        <v>2151</v>
      </c>
      <c r="P504" t="s">
        <v>22</v>
      </c>
      <c r="Q504" s="1">
        <v>43949.722777777781</v>
      </c>
    </row>
    <row r="505" spans="1:17" x14ac:dyDescent="0.35">
      <c r="A505" s="1">
        <v>43880</v>
      </c>
      <c r="B505" t="s">
        <v>1100</v>
      </c>
      <c r="C505" t="s">
        <v>2155</v>
      </c>
      <c r="D505" t="s">
        <v>1422</v>
      </c>
      <c r="F505" t="s">
        <v>2146</v>
      </c>
      <c r="G505" t="s">
        <v>2040</v>
      </c>
      <c r="H505" t="s">
        <v>1103</v>
      </c>
      <c r="I505" t="s">
        <v>471</v>
      </c>
      <c r="J505" s="2">
        <v>76.900000000000006</v>
      </c>
      <c r="K505" s="3">
        <v>1919.42</v>
      </c>
      <c r="L505" t="s">
        <v>30</v>
      </c>
      <c r="M505" t="s">
        <v>31</v>
      </c>
      <c r="N505" t="s">
        <v>1390</v>
      </c>
      <c r="O505" t="s">
        <v>2156</v>
      </c>
      <c r="P505" t="s">
        <v>22</v>
      </c>
      <c r="Q505" s="1">
        <v>44092.592349537037</v>
      </c>
    </row>
    <row r="506" spans="1:17" x14ac:dyDescent="0.35">
      <c r="A506" s="1">
        <v>43880</v>
      </c>
      <c r="B506" t="s">
        <v>1100</v>
      </c>
      <c r="C506" t="s">
        <v>2157</v>
      </c>
      <c r="D506" t="s">
        <v>1419</v>
      </c>
      <c r="F506" t="s">
        <v>2158</v>
      </c>
      <c r="G506" t="s">
        <v>2040</v>
      </c>
      <c r="H506" t="s">
        <v>1103</v>
      </c>
      <c r="J506" s="2">
        <v>0</v>
      </c>
      <c r="K506" s="3">
        <v>1421</v>
      </c>
      <c r="L506" t="s">
        <v>30</v>
      </c>
      <c r="M506" t="s">
        <v>31</v>
      </c>
      <c r="N506" t="s">
        <v>1390</v>
      </c>
      <c r="O506" t="s">
        <v>2159</v>
      </c>
      <c r="P506" t="s">
        <v>22</v>
      </c>
      <c r="Q506" s="1">
        <v>43949.722777777781</v>
      </c>
    </row>
    <row r="507" spans="1:17" x14ac:dyDescent="0.35">
      <c r="A507" s="1">
        <v>43957</v>
      </c>
      <c r="B507" t="s">
        <v>1100</v>
      </c>
      <c r="C507" t="s">
        <v>1938</v>
      </c>
      <c r="D507" t="s">
        <v>1478</v>
      </c>
      <c r="F507" t="s">
        <v>2166</v>
      </c>
      <c r="G507" t="s">
        <v>2040</v>
      </c>
      <c r="H507" t="s">
        <v>1103</v>
      </c>
      <c r="J507" s="2">
        <v>0</v>
      </c>
      <c r="K507" s="3">
        <v>20253</v>
      </c>
      <c r="N507" t="s">
        <v>1390</v>
      </c>
      <c r="O507" t="s">
        <v>2167</v>
      </c>
      <c r="P507" t="s">
        <v>22</v>
      </c>
      <c r="Q507" s="1">
        <v>44092.594467592593</v>
      </c>
    </row>
    <row r="508" spans="1:17" x14ac:dyDescent="0.35">
      <c r="A508" s="1">
        <v>43992</v>
      </c>
      <c r="B508" t="s">
        <v>1100</v>
      </c>
      <c r="C508" t="s">
        <v>2171</v>
      </c>
      <c r="D508" t="s">
        <v>2172</v>
      </c>
      <c r="F508" t="s">
        <v>2173</v>
      </c>
      <c r="G508" t="s">
        <v>2040</v>
      </c>
      <c r="H508" t="s">
        <v>1103</v>
      </c>
      <c r="J508" s="2">
        <v>0</v>
      </c>
      <c r="K508" s="3">
        <v>688</v>
      </c>
      <c r="N508" t="s">
        <v>1390</v>
      </c>
      <c r="O508" t="s">
        <v>2174</v>
      </c>
      <c r="P508" t="s">
        <v>22</v>
      </c>
      <c r="Q508" s="1">
        <v>44090.473090277781</v>
      </c>
    </row>
    <row r="509" spans="1:17" x14ac:dyDescent="0.35">
      <c r="A509" s="1">
        <v>44012</v>
      </c>
      <c r="B509" t="s">
        <v>1100</v>
      </c>
      <c r="C509" t="s">
        <v>2181</v>
      </c>
      <c r="D509" t="s">
        <v>1627</v>
      </c>
      <c r="F509" t="s">
        <v>2182</v>
      </c>
      <c r="G509" t="s">
        <v>2040</v>
      </c>
      <c r="H509" t="s">
        <v>1103</v>
      </c>
      <c r="I509" t="s">
        <v>471</v>
      </c>
      <c r="J509" s="2">
        <v>89.68</v>
      </c>
      <c r="K509" s="3">
        <v>2242</v>
      </c>
      <c r="N509" t="s">
        <v>1390</v>
      </c>
      <c r="O509" t="s">
        <v>2183</v>
      </c>
      <c r="P509" t="s">
        <v>451</v>
      </c>
      <c r="Q509" s="1">
        <v>44084.441944444443</v>
      </c>
    </row>
    <row r="510" spans="1:17" x14ac:dyDescent="0.35">
      <c r="A510" s="1">
        <v>44012</v>
      </c>
      <c r="B510" t="s">
        <v>1100</v>
      </c>
      <c r="C510" t="s">
        <v>2184</v>
      </c>
      <c r="D510" t="s">
        <v>1621</v>
      </c>
      <c r="F510" t="s">
        <v>2185</v>
      </c>
      <c r="G510" t="s">
        <v>2040</v>
      </c>
      <c r="H510" t="s">
        <v>1103</v>
      </c>
      <c r="I510" t="s">
        <v>471</v>
      </c>
      <c r="J510" s="2">
        <v>650.57000000000005</v>
      </c>
      <c r="K510" s="3">
        <v>17396.240000000002</v>
      </c>
      <c r="N510" t="s">
        <v>1390</v>
      </c>
      <c r="O510" t="s">
        <v>2186</v>
      </c>
      <c r="P510" t="s">
        <v>22</v>
      </c>
      <c r="Q510" s="1">
        <v>44092.5937037037</v>
      </c>
    </row>
    <row r="511" spans="1:17" x14ac:dyDescent="0.35">
      <c r="A511" s="1">
        <v>44012</v>
      </c>
      <c r="B511" t="s">
        <v>1100</v>
      </c>
      <c r="C511" t="s">
        <v>2203</v>
      </c>
      <c r="D511" t="s">
        <v>1627</v>
      </c>
      <c r="F511" t="s">
        <v>2204</v>
      </c>
      <c r="G511" t="s">
        <v>2040</v>
      </c>
      <c r="H511" t="s">
        <v>1103</v>
      </c>
      <c r="I511" t="s">
        <v>471</v>
      </c>
      <c r="J511" s="2">
        <v>47.6</v>
      </c>
      <c r="K511" s="3">
        <v>1190</v>
      </c>
      <c r="N511" t="s">
        <v>1390</v>
      </c>
      <c r="O511" t="s">
        <v>2205</v>
      </c>
      <c r="P511" t="s">
        <v>451</v>
      </c>
      <c r="Q511" s="1">
        <v>44084.441655092603</v>
      </c>
    </row>
    <row r="512" spans="1:17" x14ac:dyDescent="0.35">
      <c r="A512" s="1">
        <v>44012</v>
      </c>
      <c r="B512" t="s">
        <v>1100</v>
      </c>
      <c r="C512" t="s">
        <v>2206</v>
      </c>
      <c r="D512" t="s">
        <v>1193</v>
      </c>
      <c r="F512" t="s">
        <v>2207</v>
      </c>
      <c r="G512" t="s">
        <v>2040</v>
      </c>
      <c r="H512" t="s">
        <v>1103</v>
      </c>
      <c r="J512" s="2">
        <v>0</v>
      </c>
      <c r="K512" s="3">
        <v>3640</v>
      </c>
      <c r="N512" t="s">
        <v>1390</v>
      </c>
      <c r="O512" t="s">
        <v>2208</v>
      </c>
      <c r="P512" t="s">
        <v>451</v>
      </c>
      <c r="Q512" s="1">
        <v>44084.436342592591</v>
      </c>
    </row>
    <row r="513" spans="1:17" x14ac:dyDescent="0.35">
      <c r="A513" s="1">
        <v>44012</v>
      </c>
      <c r="B513" t="s">
        <v>1100</v>
      </c>
      <c r="C513" t="s">
        <v>2209</v>
      </c>
      <c r="D513" t="s">
        <v>1193</v>
      </c>
      <c r="F513" t="s">
        <v>2210</v>
      </c>
      <c r="G513" t="s">
        <v>2040</v>
      </c>
      <c r="H513" t="s">
        <v>1103</v>
      </c>
      <c r="J513" s="2">
        <v>0</v>
      </c>
      <c r="K513" s="3">
        <v>1560</v>
      </c>
      <c r="N513" t="s">
        <v>1390</v>
      </c>
      <c r="O513" t="s">
        <v>2211</v>
      </c>
      <c r="P513" t="s">
        <v>451</v>
      </c>
      <c r="Q513" s="1">
        <v>44084.435219907413</v>
      </c>
    </row>
    <row r="514" spans="1:17" x14ac:dyDescent="0.35">
      <c r="A514" s="1">
        <v>43790</v>
      </c>
      <c r="B514" t="s">
        <v>1100</v>
      </c>
      <c r="C514" t="s">
        <v>2227</v>
      </c>
      <c r="D514" t="s">
        <v>2228</v>
      </c>
      <c r="F514" t="s">
        <v>2229</v>
      </c>
      <c r="G514" t="s">
        <v>2222</v>
      </c>
      <c r="H514" t="s">
        <v>1103</v>
      </c>
      <c r="J514" s="2">
        <v>0</v>
      </c>
      <c r="K514" s="3">
        <v>16734</v>
      </c>
      <c r="L514" t="s">
        <v>30</v>
      </c>
      <c r="M514" t="s">
        <v>31</v>
      </c>
      <c r="N514" t="s">
        <v>1390</v>
      </c>
      <c r="O514" t="s">
        <v>2230</v>
      </c>
      <c r="P514" t="s">
        <v>22</v>
      </c>
      <c r="Q514" s="1">
        <v>43950.436342592591</v>
      </c>
    </row>
    <row r="515" spans="1:17" x14ac:dyDescent="0.35">
      <c r="A515" s="1">
        <v>43860</v>
      </c>
      <c r="B515" t="s">
        <v>1100</v>
      </c>
      <c r="C515" t="s">
        <v>2237</v>
      </c>
      <c r="D515" t="s">
        <v>1388</v>
      </c>
      <c r="F515" t="s">
        <v>2238</v>
      </c>
      <c r="G515" t="s">
        <v>2222</v>
      </c>
      <c r="H515" t="s">
        <v>1103</v>
      </c>
      <c r="J515" s="2">
        <v>0</v>
      </c>
      <c r="K515" s="3">
        <v>18418</v>
      </c>
      <c r="L515" t="s">
        <v>30</v>
      </c>
      <c r="M515" t="s">
        <v>31</v>
      </c>
      <c r="N515" t="s">
        <v>1390</v>
      </c>
      <c r="O515" t="s">
        <v>2239</v>
      </c>
      <c r="P515" t="s">
        <v>22</v>
      </c>
      <c r="Q515" s="1">
        <v>43949.722777777781</v>
      </c>
    </row>
    <row r="516" spans="1:17" x14ac:dyDescent="0.35">
      <c r="A516" s="1">
        <v>43761</v>
      </c>
      <c r="B516" t="s">
        <v>1100</v>
      </c>
      <c r="C516" t="s">
        <v>2273</v>
      </c>
      <c r="D516" t="s">
        <v>1279</v>
      </c>
      <c r="F516" t="s">
        <v>2274</v>
      </c>
      <c r="G516" t="s">
        <v>2246</v>
      </c>
      <c r="H516" t="s">
        <v>1103</v>
      </c>
      <c r="I516" t="s">
        <v>471</v>
      </c>
      <c r="J516" s="2">
        <v>54.14</v>
      </c>
      <c r="K516" s="3">
        <v>1395.57</v>
      </c>
      <c r="L516" t="s">
        <v>30</v>
      </c>
      <c r="M516" t="s">
        <v>31</v>
      </c>
      <c r="N516" t="s">
        <v>1390</v>
      </c>
      <c r="O516" t="s">
        <v>2275</v>
      </c>
      <c r="P516" t="s">
        <v>22</v>
      </c>
      <c r="Q516" s="1">
        <v>43949.722071759257</v>
      </c>
    </row>
    <row r="517" spans="1:17" x14ac:dyDescent="0.35">
      <c r="A517" s="1">
        <v>43957</v>
      </c>
      <c r="B517" t="s">
        <v>1100</v>
      </c>
      <c r="C517" t="s">
        <v>2292</v>
      </c>
      <c r="D517" t="s">
        <v>1185</v>
      </c>
      <c r="F517" t="s">
        <v>2293</v>
      </c>
      <c r="G517" t="s">
        <v>2246</v>
      </c>
      <c r="H517" t="s">
        <v>1103</v>
      </c>
      <c r="I517" t="s">
        <v>471</v>
      </c>
      <c r="J517" s="2">
        <v>311.64</v>
      </c>
      <c r="K517" s="3">
        <v>7791</v>
      </c>
      <c r="N517" t="s">
        <v>1390</v>
      </c>
      <c r="O517" t="s">
        <v>2294</v>
      </c>
      <c r="P517" t="s">
        <v>451</v>
      </c>
      <c r="Q517" s="1">
        <v>44074.560590277782</v>
      </c>
    </row>
    <row r="518" spans="1:17" x14ac:dyDescent="0.35">
      <c r="A518" s="1">
        <v>44009</v>
      </c>
      <c r="B518" t="s">
        <v>1100</v>
      </c>
      <c r="C518" t="s">
        <v>2338</v>
      </c>
      <c r="D518" t="s">
        <v>1388</v>
      </c>
      <c r="F518" t="s">
        <v>2339</v>
      </c>
      <c r="G518" t="s">
        <v>2333</v>
      </c>
      <c r="H518" t="s">
        <v>1103</v>
      </c>
      <c r="J518" s="2">
        <v>0</v>
      </c>
      <c r="K518" s="3">
        <v>35270</v>
      </c>
      <c r="N518" t="s">
        <v>1390</v>
      </c>
      <c r="O518" t="s">
        <v>2340</v>
      </c>
      <c r="P518" t="s">
        <v>451</v>
      </c>
      <c r="Q518" s="1">
        <v>44084.438993055563</v>
      </c>
    </row>
    <row r="519" spans="1:17" x14ac:dyDescent="0.35">
      <c r="A519" s="1">
        <v>44012</v>
      </c>
      <c r="B519" t="s">
        <v>1100</v>
      </c>
      <c r="C519" t="s">
        <v>2443</v>
      </c>
      <c r="D519" t="s">
        <v>2444</v>
      </c>
      <c r="F519" t="s">
        <v>2445</v>
      </c>
      <c r="G519" t="s">
        <v>2379</v>
      </c>
      <c r="H519" t="s">
        <v>1103</v>
      </c>
      <c r="J519" s="2">
        <v>0</v>
      </c>
      <c r="K519" s="3">
        <v>10000</v>
      </c>
      <c r="N519" t="s">
        <v>1390</v>
      </c>
      <c r="O519" t="s">
        <v>2446</v>
      </c>
      <c r="P519" t="s">
        <v>451</v>
      </c>
      <c r="Q519" s="1">
        <v>44084.443518518521</v>
      </c>
    </row>
    <row r="520" spans="1:17" x14ac:dyDescent="0.35">
      <c r="A520" s="1">
        <v>44012</v>
      </c>
      <c r="B520" t="s">
        <v>1100</v>
      </c>
      <c r="C520" t="s">
        <v>2456</v>
      </c>
      <c r="D520" t="s">
        <v>2453</v>
      </c>
      <c r="F520" t="s">
        <v>2457</v>
      </c>
      <c r="G520" t="s">
        <v>2379</v>
      </c>
      <c r="H520" t="s">
        <v>1103</v>
      </c>
      <c r="J520" s="2">
        <v>0</v>
      </c>
      <c r="K520" s="3">
        <v>172800</v>
      </c>
      <c r="N520" t="s">
        <v>1390</v>
      </c>
      <c r="O520" t="s">
        <v>2458</v>
      </c>
      <c r="P520" t="s">
        <v>22</v>
      </c>
      <c r="Q520" s="1">
        <v>44092.606099537043</v>
      </c>
    </row>
    <row r="521" spans="1:17" x14ac:dyDescent="0.35">
      <c r="A521" s="1">
        <v>43936</v>
      </c>
      <c r="B521" t="s">
        <v>1100</v>
      </c>
      <c r="C521" t="s">
        <v>2485</v>
      </c>
      <c r="D521" t="s">
        <v>1473</v>
      </c>
      <c r="F521" t="s">
        <v>2486</v>
      </c>
      <c r="G521" t="s">
        <v>2483</v>
      </c>
      <c r="H521" t="s">
        <v>1103</v>
      </c>
      <c r="I521" t="s">
        <v>471</v>
      </c>
      <c r="J521" s="2">
        <v>150</v>
      </c>
      <c r="K521" s="3">
        <v>3750</v>
      </c>
      <c r="N521" t="s">
        <v>1390</v>
      </c>
      <c r="O521" t="s">
        <v>2487</v>
      </c>
      <c r="P521" t="s">
        <v>451</v>
      </c>
      <c r="Q521" s="1">
        <v>44074.561111111107</v>
      </c>
    </row>
    <row r="522" spans="1:17" x14ac:dyDescent="0.35">
      <c r="A522" s="1">
        <v>43992</v>
      </c>
      <c r="B522" t="s">
        <v>1100</v>
      </c>
      <c r="C522" t="s">
        <v>2519</v>
      </c>
      <c r="D522" t="s">
        <v>2520</v>
      </c>
      <c r="F522" t="s">
        <v>2521</v>
      </c>
      <c r="G522" t="s">
        <v>2490</v>
      </c>
      <c r="H522" t="s">
        <v>1103</v>
      </c>
      <c r="J522" s="2">
        <v>0</v>
      </c>
      <c r="K522" s="3">
        <v>7260</v>
      </c>
      <c r="N522" t="s">
        <v>1390</v>
      </c>
      <c r="O522" t="s">
        <v>2522</v>
      </c>
      <c r="P522" t="s">
        <v>22</v>
      </c>
      <c r="Q522" s="1">
        <v>44092.611550925933</v>
      </c>
    </row>
    <row r="523" spans="1:17" x14ac:dyDescent="0.35">
      <c r="A523" s="1">
        <v>43721</v>
      </c>
      <c r="B523" t="s">
        <v>24</v>
      </c>
      <c r="C523" t="s">
        <v>1686</v>
      </c>
      <c r="E523" t="s">
        <v>1407</v>
      </c>
      <c r="F523" t="s">
        <v>2606</v>
      </c>
      <c r="G523" t="s">
        <v>2607</v>
      </c>
      <c r="H523" t="s">
        <v>1609</v>
      </c>
      <c r="I523" t="s">
        <v>471</v>
      </c>
      <c r="J523" s="2">
        <v>0</v>
      </c>
      <c r="K523" s="3">
        <v>154.32</v>
      </c>
      <c r="L523" t="s">
        <v>30</v>
      </c>
      <c r="M523" t="s">
        <v>31</v>
      </c>
      <c r="N523" t="s">
        <v>1390</v>
      </c>
      <c r="P523" t="s">
        <v>22</v>
      </c>
      <c r="Q523" s="1">
        <v>43949.722071759257</v>
      </c>
    </row>
    <row r="524" spans="1:17" x14ac:dyDescent="0.35">
      <c r="A524" s="1">
        <v>43769</v>
      </c>
      <c r="B524" t="s">
        <v>722</v>
      </c>
      <c r="C524" t="s">
        <v>1106</v>
      </c>
      <c r="D524" t="s">
        <v>724</v>
      </c>
      <c r="F524" t="s">
        <v>2610</v>
      </c>
      <c r="G524" t="s">
        <v>2607</v>
      </c>
      <c r="H524" t="s">
        <v>39</v>
      </c>
      <c r="J524" s="2">
        <v>0</v>
      </c>
      <c r="K524" s="3">
        <v>27550</v>
      </c>
      <c r="L524" t="s">
        <v>30</v>
      </c>
      <c r="M524" t="s">
        <v>31</v>
      </c>
      <c r="N524" t="s">
        <v>1390</v>
      </c>
      <c r="P524" t="s">
        <v>22</v>
      </c>
      <c r="Q524" s="1">
        <v>43963.500578703701</v>
      </c>
    </row>
    <row r="525" spans="1:17" x14ac:dyDescent="0.35">
      <c r="A525" s="1">
        <v>43886</v>
      </c>
      <c r="B525" t="s">
        <v>24</v>
      </c>
      <c r="C525" t="s">
        <v>1421</v>
      </c>
      <c r="D525" t="s">
        <v>1422</v>
      </c>
      <c r="F525" t="s">
        <v>2606</v>
      </c>
      <c r="G525" t="s">
        <v>2607</v>
      </c>
      <c r="H525" t="s">
        <v>1103</v>
      </c>
      <c r="I525" t="s">
        <v>471</v>
      </c>
      <c r="J525" s="2">
        <v>0</v>
      </c>
      <c r="K525" s="3">
        <v>20.38</v>
      </c>
      <c r="L525" t="s">
        <v>30</v>
      </c>
      <c r="M525" t="s">
        <v>31</v>
      </c>
      <c r="N525" t="s">
        <v>1390</v>
      </c>
      <c r="P525" t="s">
        <v>451</v>
      </c>
      <c r="Q525" s="1">
        <v>44091.530277777783</v>
      </c>
    </row>
    <row r="526" spans="1:17" x14ac:dyDescent="0.35">
      <c r="A526" s="1">
        <v>43928</v>
      </c>
      <c r="B526" t="s">
        <v>24</v>
      </c>
      <c r="C526" t="s">
        <v>1463</v>
      </c>
      <c r="D526" t="s">
        <v>1185</v>
      </c>
      <c r="F526" t="s">
        <v>2606</v>
      </c>
      <c r="G526" t="s">
        <v>2607</v>
      </c>
      <c r="H526" t="s">
        <v>1103</v>
      </c>
      <c r="I526" t="s">
        <v>471</v>
      </c>
      <c r="J526" s="2">
        <v>0</v>
      </c>
      <c r="K526" s="3">
        <v>16033.06</v>
      </c>
      <c r="N526" t="s">
        <v>1390</v>
      </c>
      <c r="P526" t="s">
        <v>22</v>
      </c>
      <c r="Q526" s="1">
        <v>44089.547476851847</v>
      </c>
    </row>
    <row r="527" spans="1:17" x14ac:dyDescent="0.35">
      <c r="A527" s="1">
        <v>43944</v>
      </c>
      <c r="B527" t="s">
        <v>24</v>
      </c>
      <c r="C527" t="s">
        <v>1472</v>
      </c>
      <c r="D527" t="s">
        <v>1473</v>
      </c>
      <c r="F527" t="s">
        <v>2606</v>
      </c>
      <c r="G527" t="s">
        <v>2607</v>
      </c>
      <c r="H527" t="s">
        <v>1103</v>
      </c>
      <c r="J527" s="2">
        <v>0</v>
      </c>
      <c r="K527" s="3">
        <v>505.35</v>
      </c>
      <c r="N527" t="s">
        <v>1390</v>
      </c>
      <c r="P527" t="s">
        <v>451</v>
      </c>
      <c r="Q527" s="1">
        <v>44055.601840277777</v>
      </c>
    </row>
    <row r="528" spans="1:17" x14ac:dyDescent="0.35">
      <c r="A528" s="1">
        <v>43963</v>
      </c>
      <c r="B528" t="s">
        <v>24</v>
      </c>
      <c r="C528" t="s">
        <v>1482</v>
      </c>
      <c r="D528" t="s">
        <v>1185</v>
      </c>
      <c r="F528" t="s">
        <v>2606</v>
      </c>
      <c r="G528" t="s">
        <v>2607</v>
      </c>
      <c r="H528" t="s">
        <v>1103</v>
      </c>
      <c r="I528" t="s">
        <v>471</v>
      </c>
      <c r="J528" s="2">
        <v>0</v>
      </c>
      <c r="K528" s="3">
        <v>754.17</v>
      </c>
      <c r="N528" t="s">
        <v>1390</v>
      </c>
      <c r="P528" t="s">
        <v>22</v>
      </c>
      <c r="Q528" s="1">
        <v>44089.548263888893</v>
      </c>
    </row>
    <row r="529" spans="1:17" x14ac:dyDescent="0.35">
      <c r="A529" s="1">
        <v>43944</v>
      </c>
      <c r="B529" t="s">
        <v>24</v>
      </c>
      <c r="C529" t="s">
        <v>2725</v>
      </c>
      <c r="F529" t="s">
        <v>2633</v>
      </c>
      <c r="G529" t="s">
        <v>2634</v>
      </c>
      <c r="H529" t="s">
        <v>23</v>
      </c>
      <c r="J529" s="2">
        <v>0</v>
      </c>
      <c r="K529" s="3">
        <v>5</v>
      </c>
      <c r="N529" t="s">
        <v>1390</v>
      </c>
      <c r="P529" t="s">
        <v>22</v>
      </c>
      <c r="Q529" s="1">
        <v>44092.618831018517</v>
      </c>
    </row>
    <row r="530" spans="1:17" x14ac:dyDescent="0.35">
      <c r="A530" s="1">
        <v>43946</v>
      </c>
      <c r="B530" t="s">
        <v>24</v>
      </c>
      <c r="C530" t="s">
        <v>2726</v>
      </c>
      <c r="F530" t="s">
        <v>2640</v>
      </c>
      <c r="G530" t="s">
        <v>2634</v>
      </c>
      <c r="H530" t="s">
        <v>23</v>
      </c>
      <c r="J530" s="2">
        <v>0</v>
      </c>
      <c r="K530" s="3">
        <v>63</v>
      </c>
      <c r="N530" t="s">
        <v>1390</v>
      </c>
      <c r="P530" t="s">
        <v>22</v>
      </c>
      <c r="Q530" s="1">
        <v>44092.618831018517</v>
      </c>
    </row>
    <row r="531" spans="1:17" x14ac:dyDescent="0.35">
      <c r="A531" s="1">
        <v>43951</v>
      </c>
      <c r="B531" t="s">
        <v>24</v>
      </c>
      <c r="C531" t="s">
        <v>2727</v>
      </c>
      <c r="F531" t="s">
        <v>2643</v>
      </c>
      <c r="G531" t="s">
        <v>2634</v>
      </c>
      <c r="H531" t="s">
        <v>23</v>
      </c>
      <c r="J531" s="2">
        <v>0</v>
      </c>
      <c r="K531" s="3">
        <v>100</v>
      </c>
      <c r="N531" t="s">
        <v>1390</v>
      </c>
      <c r="P531" t="s">
        <v>22</v>
      </c>
      <c r="Q531" s="1">
        <v>44092.618831018517</v>
      </c>
    </row>
    <row r="532" spans="1:17" x14ac:dyDescent="0.35">
      <c r="A532" s="1">
        <v>43951</v>
      </c>
      <c r="B532" t="s">
        <v>24</v>
      </c>
      <c r="C532" t="s">
        <v>2728</v>
      </c>
      <c r="F532" t="s">
        <v>2008</v>
      </c>
      <c r="G532" t="s">
        <v>2634</v>
      </c>
      <c r="H532" t="s">
        <v>470</v>
      </c>
      <c r="I532" t="s">
        <v>471</v>
      </c>
      <c r="J532" s="2">
        <v>1</v>
      </c>
      <c r="K532" s="3">
        <v>27.1</v>
      </c>
      <c r="N532" t="s">
        <v>1390</v>
      </c>
      <c r="P532" t="s">
        <v>22</v>
      </c>
      <c r="Q532" s="1">
        <v>44092.618831018517</v>
      </c>
    </row>
    <row r="533" spans="1:17" x14ac:dyDescent="0.35">
      <c r="A533" s="1">
        <v>43951</v>
      </c>
      <c r="B533" t="s">
        <v>24</v>
      </c>
      <c r="C533" t="s">
        <v>2729</v>
      </c>
      <c r="F533" t="s">
        <v>2646</v>
      </c>
      <c r="G533" t="s">
        <v>2634</v>
      </c>
      <c r="H533" t="s">
        <v>470</v>
      </c>
      <c r="I533" t="s">
        <v>471</v>
      </c>
      <c r="J533" s="2">
        <v>5.4</v>
      </c>
      <c r="K533" s="3">
        <v>146.31</v>
      </c>
      <c r="N533" t="s">
        <v>1390</v>
      </c>
      <c r="P533" t="s">
        <v>22</v>
      </c>
      <c r="Q533" s="1">
        <v>44092.618831018517</v>
      </c>
    </row>
    <row r="534" spans="1:17" x14ac:dyDescent="0.35">
      <c r="A534" s="1">
        <v>43951</v>
      </c>
      <c r="B534" t="s">
        <v>24</v>
      </c>
      <c r="C534" t="s">
        <v>2730</v>
      </c>
      <c r="F534" t="s">
        <v>2008</v>
      </c>
      <c r="G534" t="s">
        <v>2634</v>
      </c>
      <c r="H534" t="s">
        <v>838</v>
      </c>
      <c r="I534" t="s">
        <v>471</v>
      </c>
      <c r="J534" s="2">
        <v>5</v>
      </c>
      <c r="K534" s="3">
        <v>135.47999999999999</v>
      </c>
      <c r="L534" t="s">
        <v>30</v>
      </c>
      <c r="M534" t="s">
        <v>31</v>
      </c>
      <c r="N534" t="s">
        <v>1390</v>
      </c>
      <c r="P534" t="s">
        <v>22</v>
      </c>
      <c r="Q534" s="1">
        <v>44092.615046296298</v>
      </c>
    </row>
    <row r="535" spans="1:17" x14ac:dyDescent="0.35">
      <c r="A535" s="1">
        <v>43951</v>
      </c>
      <c r="B535" t="s">
        <v>24</v>
      </c>
      <c r="C535" t="s">
        <v>2731</v>
      </c>
      <c r="F535" t="s">
        <v>2646</v>
      </c>
      <c r="G535" t="s">
        <v>2634</v>
      </c>
      <c r="H535" t="s">
        <v>838</v>
      </c>
      <c r="I535" t="s">
        <v>471</v>
      </c>
      <c r="J535" s="2">
        <v>5</v>
      </c>
      <c r="K535" s="3">
        <v>135.47999999999999</v>
      </c>
      <c r="L535" t="s">
        <v>30</v>
      </c>
      <c r="M535" t="s">
        <v>31</v>
      </c>
      <c r="N535" t="s">
        <v>1390</v>
      </c>
      <c r="P535" t="s">
        <v>22</v>
      </c>
      <c r="Q535" s="1">
        <v>44092.615046296298</v>
      </c>
    </row>
    <row r="536" spans="1:17" x14ac:dyDescent="0.35">
      <c r="A536" s="1">
        <v>43980</v>
      </c>
      <c r="B536" t="s">
        <v>24</v>
      </c>
      <c r="C536" t="s">
        <v>2732</v>
      </c>
      <c r="F536" t="s">
        <v>2008</v>
      </c>
      <c r="G536" t="s">
        <v>2634</v>
      </c>
      <c r="H536" t="s">
        <v>470</v>
      </c>
      <c r="I536" t="s">
        <v>471</v>
      </c>
      <c r="J536" s="2">
        <v>1</v>
      </c>
      <c r="K536" s="3">
        <v>26.92</v>
      </c>
      <c r="N536" t="s">
        <v>1390</v>
      </c>
      <c r="P536" t="s">
        <v>22</v>
      </c>
      <c r="Q536" s="1">
        <v>44092.618831018517</v>
      </c>
    </row>
    <row r="537" spans="1:17" x14ac:dyDescent="0.35">
      <c r="A537" s="1">
        <v>43980</v>
      </c>
      <c r="B537" t="s">
        <v>24</v>
      </c>
      <c r="C537" t="s">
        <v>2733</v>
      </c>
      <c r="F537" t="s">
        <v>2008</v>
      </c>
      <c r="G537" t="s">
        <v>2634</v>
      </c>
      <c r="H537" t="s">
        <v>838</v>
      </c>
      <c r="I537" t="s">
        <v>471</v>
      </c>
      <c r="J537" s="2">
        <v>5</v>
      </c>
      <c r="K537" s="3">
        <v>134.58000000000001</v>
      </c>
      <c r="L537" t="s">
        <v>30</v>
      </c>
      <c r="M537" t="s">
        <v>31</v>
      </c>
      <c r="N537" t="s">
        <v>1390</v>
      </c>
      <c r="P537" t="s">
        <v>22</v>
      </c>
      <c r="Q537" s="1">
        <v>44092.615046296298</v>
      </c>
    </row>
    <row r="538" spans="1:17" x14ac:dyDescent="0.35">
      <c r="A538" s="1">
        <v>43981</v>
      </c>
      <c r="B538" t="s">
        <v>24</v>
      </c>
      <c r="C538" t="s">
        <v>2734</v>
      </c>
      <c r="F538" t="s">
        <v>2640</v>
      </c>
      <c r="G538" t="s">
        <v>2634</v>
      </c>
      <c r="H538" t="s">
        <v>23</v>
      </c>
      <c r="J538" s="2">
        <v>0</v>
      </c>
      <c r="K538" s="3">
        <v>15</v>
      </c>
      <c r="N538" t="s">
        <v>1390</v>
      </c>
      <c r="P538" t="s">
        <v>22</v>
      </c>
      <c r="Q538" s="1">
        <v>44092.618831018517</v>
      </c>
    </row>
    <row r="539" spans="1:17" x14ac:dyDescent="0.35">
      <c r="A539" s="1">
        <v>43982</v>
      </c>
      <c r="B539" t="s">
        <v>24</v>
      </c>
      <c r="C539" t="s">
        <v>2735</v>
      </c>
      <c r="F539" t="s">
        <v>2643</v>
      </c>
      <c r="G539" t="s">
        <v>2634</v>
      </c>
      <c r="H539" t="s">
        <v>23</v>
      </c>
      <c r="J539" s="2">
        <v>0</v>
      </c>
      <c r="K539" s="3">
        <v>100</v>
      </c>
      <c r="N539" t="s">
        <v>1390</v>
      </c>
      <c r="P539" t="s">
        <v>22</v>
      </c>
      <c r="Q539" s="1">
        <v>44092.618831018517</v>
      </c>
    </row>
    <row r="540" spans="1:17" x14ac:dyDescent="0.35">
      <c r="A540" s="1">
        <v>43982</v>
      </c>
      <c r="B540" t="s">
        <v>24</v>
      </c>
      <c r="C540" t="s">
        <v>2736</v>
      </c>
      <c r="F540" t="s">
        <v>2646</v>
      </c>
      <c r="G540" t="s">
        <v>2634</v>
      </c>
      <c r="H540" t="s">
        <v>470</v>
      </c>
      <c r="I540" t="s">
        <v>471</v>
      </c>
      <c r="J540" s="2">
        <v>5.2</v>
      </c>
      <c r="K540" s="3">
        <v>139.96</v>
      </c>
      <c r="N540" t="s">
        <v>1390</v>
      </c>
      <c r="P540" t="s">
        <v>22</v>
      </c>
      <c r="Q540" s="1">
        <v>44092.618831018517</v>
      </c>
    </row>
    <row r="541" spans="1:17" x14ac:dyDescent="0.35">
      <c r="A541" s="1">
        <v>43982</v>
      </c>
      <c r="B541" t="s">
        <v>24</v>
      </c>
      <c r="C541" t="s">
        <v>2737</v>
      </c>
      <c r="F541" t="s">
        <v>2646</v>
      </c>
      <c r="G541" t="s">
        <v>2634</v>
      </c>
      <c r="H541" t="s">
        <v>838</v>
      </c>
      <c r="I541" t="s">
        <v>471</v>
      </c>
      <c r="J541" s="2">
        <v>5</v>
      </c>
      <c r="K541" s="3">
        <v>134.58000000000001</v>
      </c>
      <c r="L541" t="s">
        <v>30</v>
      </c>
      <c r="M541" t="s">
        <v>31</v>
      </c>
      <c r="N541" t="s">
        <v>1390</v>
      </c>
      <c r="P541" t="s">
        <v>22</v>
      </c>
      <c r="Q541" s="1">
        <v>44092.615046296298</v>
      </c>
    </row>
    <row r="542" spans="1:17" x14ac:dyDescent="0.35">
      <c r="A542" s="1">
        <v>43984</v>
      </c>
      <c r="B542" t="s">
        <v>24</v>
      </c>
      <c r="C542" t="s">
        <v>2738</v>
      </c>
      <c r="F542" t="s">
        <v>2633</v>
      </c>
      <c r="G542" t="s">
        <v>2634</v>
      </c>
      <c r="H542" t="s">
        <v>23</v>
      </c>
      <c r="J542" s="2">
        <v>0</v>
      </c>
      <c r="K542" s="3">
        <v>5</v>
      </c>
      <c r="N542" t="s">
        <v>1390</v>
      </c>
      <c r="P542" t="s">
        <v>22</v>
      </c>
      <c r="Q542" s="1">
        <v>44092.618831018517</v>
      </c>
    </row>
    <row r="543" spans="1:17" x14ac:dyDescent="0.35">
      <c r="A543" s="1">
        <v>43985</v>
      </c>
      <c r="B543" t="s">
        <v>24</v>
      </c>
      <c r="C543" t="s">
        <v>2739</v>
      </c>
      <c r="F543" t="s">
        <v>1999</v>
      </c>
      <c r="G543" t="s">
        <v>2634</v>
      </c>
      <c r="H543" t="s">
        <v>23</v>
      </c>
      <c r="J543" s="2">
        <v>0</v>
      </c>
      <c r="K543" s="3">
        <v>1500</v>
      </c>
      <c r="N543" t="s">
        <v>1390</v>
      </c>
      <c r="P543" t="s">
        <v>22</v>
      </c>
      <c r="Q543" s="1">
        <v>44092.618831018517</v>
      </c>
    </row>
    <row r="544" spans="1:17" x14ac:dyDescent="0.35">
      <c r="A544" s="1">
        <v>43986</v>
      </c>
      <c r="B544" t="s">
        <v>24</v>
      </c>
      <c r="C544" t="s">
        <v>2740</v>
      </c>
      <c r="F544" t="s">
        <v>2741</v>
      </c>
      <c r="G544" t="s">
        <v>2634</v>
      </c>
      <c r="H544" t="s">
        <v>470</v>
      </c>
      <c r="I544" t="s">
        <v>471</v>
      </c>
      <c r="J544" s="2">
        <v>50</v>
      </c>
      <c r="K544" s="3">
        <v>1331</v>
      </c>
      <c r="N544" t="s">
        <v>1390</v>
      </c>
      <c r="P544" t="s">
        <v>22</v>
      </c>
      <c r="Q544" s="1">
        <v>44092.618831018517</v>
      </c>
    </row>
    <row r="545" spans="1:17" x14ac:dyDescent="0.35">
      <c r="A545" s="1">
        <v>44009</v>
      </c>
      <c r="B545" t="s">
        <v>24</v>
      </c>
      <c r="C545" t="s">
        <v>2742</v>
      </c>
      <c r="F545" t="s">
        <v>2640</v>
      </c>
      <c r="G545" t="s">
        <v>2634</v>
      </c>
      <c r="H545" t="s">
        <v>23</v>
      </c>
      <c r="J545" s="2">
        <v>0</v>
      </c>
      <c r="K545" s="3">
        <v>45</v>
      </c>
      <c r="N545" t="s">
        <v>1390</v>
      </c>
      <c r="P545" t="s">
        <v>22</v>
      </c>
      <c r="Q545" s="1">
        <v>44092.618831018517</v>
      </c>
    </row>
    <row r="546" spans="1:17" x14ac:dyDescent="0.35">
      <c r="A546" s="1">
        <v>44009</v>
      </c>
      <c r="B546" t="s">
        <v>24</v>
      </c>
      <c r="C546" t="s">
        <v>2743</v>
      </c>
      <c r="F546" t="s">
        <v>2640</v>
      </c>
      <c r="G546" t="s">
        <v>2634</v>
      </c>
      <c r="H546" t="s">
        <v>23</v>
      </c>
      <c r="J546" s="2">
        <v>0</v>
      </c>
      <c r="K546" s="3">
        <v>3</v>
      </c>
      <c r="N546" t="s">
        <v>1390</v>
      </c>
      <c r="P546" t="s">
        <v>22</v>
      </c>
      <c r="Q546" s="1">
        <v>44092.618831018517</v>
      </c>
    </row>
    <row r="547" spans="1:17" x14ac:dyDescent="0.35">
      <c r="A547" s="1">
        <v>44012</v>
      </c>
      <c r="B547" t="s">
        <v>24</v>
      </c>
      <c r="C547" t="s">
        <v>2744</v>
      </c>
      <c r="F547" t="s">
        <v>2643</v>
      </c>
      <c r="G547" t="s">
        <v>2634</v>
      </c>
      <c r="H547" t="s">
        <v>23</v>
      </c>
      <c r="J547" s="2">
        <v>0</v>
      </c>
      <c r="K547" s="3">
        <v>100</v>
      </c>
      <c r="N547" t="s">
        <v>1390</v>
      </c>
      <c r="P547" t="s">
        <v>22</v>
      </c>
      <c r="Q547" s="1">
        <v>44092.618831018517</v>
      </c>
    </row>
    <row r="548" spans="1:17" x14ac:dyDescent="0.35">
      <c r="A548" s="1">
        <v>44012</v>
      </c>
      <c r="B548" t="s">
        <v>24</v>
      </c>
      <c r="C548" t="s">
        <v>2745</v>
      </c>
      <c r="F548" t="s">
        <v>2008</v>
      </c>
      <c r="G548" t="s">
        <v>2634</v>
      </c>
      <c r="H548" t="s">
        <v>470</v>
      </c>
      <c r="I548" t="s">
        <v>471</v>
      </c>
      <c r="J548" s="2">
        <v>1</v>
      </c>
      <c r="K548" s="3">
        <v>26.74</v>
      </c>
      <c r="N548" t="s">
        <v>1390</v>
      </c>
      <c r="P548" t="s">
        <v>22</v>
      </c>
      <c r="Q548" s="1">
        <v>44092.618831018517</v>
      </c>
    </row>
    <row r="549" spans="1:17" x14ac:dyDescent="0.35">
      <c r="A549" s="1">
        <v>44012</v>
      </c>
      <c r="B549" t="s">
        <v>24</v>
      </c>
      <c r="C549" t="s">
        <v>2746</v>
      </c>
      <c r="F549" t="s">
        <v>2646</v>
      </c>
      <c r="G549" t="s">
        <v>2634</v>
      </c>
      <c r="H549" t="s">
        <v>470</v>
      </c>
      <c r="I549" t="s">
        <v>471</v>
      </c>
      <c r="J549" s="2">
        <v>6.4</v>
      </c>
      <c r="K549" s="3">
        <v>171.14</v>
      </c>
      <c r="N549" t="s">
        <v>1390</v>
      </c>
      <c r="P549" t="s">
        <v>22</v>
      </c>
      <c r="Q549" s="1">
        <v>44092.618831018517</v>
      </c>
    </row>
    <row r="550" spans="1:17" x14ac:dyDescent="0.35">
      <c r="A550" s="1">
        <v>44012</v>
      </c>
      <c r="B550" t="s">
        <v>24</v>
      </c>
      <c r="C550" t="s">
        <v>2747</v>
      </c>
      <c r="F550" t="s">
        <v>2008</v>
      </c>
      <c r="G550" t="s">
        <v>2634</v>
      </c>
      <c r="H550" t="s">
        <v>838</v>
      </c>
      <c r="I550" t="s">
        <v>471</v>
      </c>
      <c r="J550" s="2">
        <v>5</v>
      </c>
      <c r="K550" s="3">
        <v>133.69999999999999</v>
      </c>
      <c r="L550" t="s">
        <v>30</v>
      </c>
      <c r="M550" t="s">
        <v>31</v>
      </c>
      <c r="N550" t="s">
        <v>1390</v>
      </c>
      <c r="P550" t="s">
        <v>22</v>
      </c>
      <c r="Q550" s="1">
        <v>44092.615046296298</v>
      </c>
    </row>
    <row r="551" spans="1:17" x14ac:dyDescent="0.35">
      <c r="A551" s="1">
        <v>44012</v>
      </c>
      <c r="B551" t="s">
        <v>24</v>
      </c>
      <c r="C551" t="s">
        <v>2748</v>
      </c>
      <c r="F551" t="s">
        <v>2646</v>
      </c>
      <c r="G551" t="s">
        <v>2634</v>
      </c>
      <c r="H551" t="s">
        <v>838</v>
      </c>
      <c r="I551" t="s">
        <v>471</v>
      </c>
      <c r="J551" s="2">
        <v>5.6</v>
      </c>
      <c r="K551" s="3">
        <v>149.74</v>
      </c>
      <c r="L551" t="s">
        <v>30</v>
      </c>
      <c r="M551" t="s">
        <v>31</v>
      </c>
      <c r="N551" t="s">
        <v>1390</v>
      </c>
      <c r="P551" t="s">
        <v>22</v>
      </c>
      <c r="Q551" s="1">
        <v>44092.615046296298</v>
      </c>
    </row>
    <row r="552" spans="1:17" x14ac:dyDescent="0.35">
      <c r="A552" s="1">
        <v>43677</v>
      </c>
      <c r="B552" t="s">
        <v>24</v>
      </c>
      <c r="C552" t="s">
        <v>40</v>
      </c>
      <c r="F552" t="s">
        <v>41</v>
      </c>
      <c r="G552" t="s">
        <v>23</v>
      </c>
      <c r="H552" t="s">
        <v>42</v>
      </c>
      <c r="J552" s="2">
        <v>0</v>
      </c>
      <c r="K552" s="3">
        <v>7.48</v>
      </c>
      <c r="L552" t="s">
        <v>30</v>
      </c>
      <c r="M552" t="s">
        <v>31</v>
      </c>
      <c r="N552" t="s">
        <v>43</v>
      </c>
      <c r="P552" t="s">
        <v>22</v>
      </c>
      <c r="Q552" s="1">
        <v>43949.72892361111</v>
      </c>
    </row>
    <row r="553" spans="1:17" x14ac:dyDescent="0.35">
      <c r="A553" s="1">
        <v>43708</v>
      </c>
      <c r="B553" t="s">
        <v>24</v>
      </c>
      <c r="C553" t="s">
        <v>204</v>
      </c>
      <c r="F553" t="s">
        <v>41</v>
      </c>
      <c r="G553" t="s">
        <v>23</v>
      </c>
      <c r="H553" t="s">
        <v>42</v>
      </c>
      <c r="J553" s="2">
        <v>0</v>
      </c>
      <c r="K553" s="3">
        <v>10.64</v>
      </c>
      <c r="L553" t="s">
        <v>30</v>
      </c>
      <c r="M553" t="s">
        <v>31</v>
      </c>
      <c r="N553" t="s">
        <v>43</v>
      </c>
      <c r="P553" t="s">
        <v>22</v>
      </c>
      <c r="Q553" s="1">
        <v>43949.72892361111</v>
      </c>
    </row>
    <row r="554" spans="1:17" x14ac:dyDescent="0.35">
      <c r="A554" s="1">
        <v>43738</v>
      </c>
      <c r="B554" t="s">
        <v>24</v>
      </c>
      <c r="C554" t="s">
        <v>234</v>
      </c>
      <c r="F554" t="s">
        <v>41</v>
      </c>
      <c r="G554" t="s">
        <v>23</v>
      </c>
      <c r="H554" t="s">
        <v>42</v>
      </c>
      <c r="J554" s="2">
        <v>0</v>
      </c>
      <c r="K554" s="3">
        <v>22.38</v>
      </c>
      <c r="L554" t="s">
        <v>30</v>
      </c>
      <c r="M554" t="s">
        <v>31</v>
      </c>
      <c r="N554" t="s">
        <v>43</v>
      </c>
      <c r="P554" t="s">
        <v>22</v>
      </c>
      <c r="Q554" s="1">
        <v>43949.72892361111</v>
      </c>
    </row>
    <row r="555" spans="1:17" x14ac:dyDescent="0.35">
      <c r="A555" s="1">
        <v>43769</v>
      </c>
      <c r="B555" t="s">
        <v>24</v>
      </c>
      <c r="C555" t="s">
        <v>263</v>
      </c>
      <c r="F555" t="s">
        <v>41</v>
      </c>
      <c r="G555" t="s">
        <v>23</v>
      </c>
      <c r="H555" t="s">
        <v>42</v>
      </c>
      <c r="J555" s="2">
        <v>0</v>
      </c>
      <c r="K555" s="3">
        <v>20.65</v>
      </c>
      <c r="L555" t="s">
        <v>30</v>
      </c>
      <c r="M555" t="s">
        <v>31</v>
      </c>
      <c r="N555" t="s">
        <v>43</v>
      </c>
      <c r="P555" t="s">
        <v>22</v>
      </c>
      <c r="Q555" s="1">
        <v>43949.72892361111</v>
      </c>
    </row>
    <row r="556" spans="1:17" x14ac:dyDescent="0.35">
      <c r="A556" s="1">
        <v>43799</v>
      </c>
      <c r="B556" t="s">
        <v>24</v>
      </c>
      <c r="C556" t="s">
        <v>274</v>
      </c>
      <c r="F556" t="s">
        <v>41</v>
      </c>
      <c r="G556" t="s">
        <v>23</v>
      </c>
      <c r="H556" t="s">
        <v>42</v>
      </c>
      <c r="J556" s="2">
        <v>0</v>
      </c>
      <c r="K556" s="3">
        <v>17.010000000000002</v>
      </c>
      <c r="L556" t="s">
        <v>30</v>
      </c>
      <c r="M556" t="s">
        <v>31</v>
      </c>
      <c r="N556" t="s">
        <v>43</v>
      </c>
      <c r="P556" t="s">
        <v>22</v>
      </c>
      <c r="Q556" s="1">
        <v>43949.72892361111</v>
      </c>
    </row>
    <row r="557" spans="1:17" x14ac:dyDescent="0.35">
      <c r="A557" s="1">
        <v>43830</v>
      </c>
      <c r="B557" t="s">
        <v>24</v>
      </c>
      <c r="C557" t="s">
        <v>279</v>
      </c>
      <c r="F557" t="s">
        <v>41</v>
      </c>
      <c r="G557" t="s">
        <v>23</v>
      </c>
      <c r="H557" t="s">
        <v>42</v>
      </c>
      <c r="J557" s="2">
        <v>0</v>
      </c>
      <c r="K557" s="3">
        <v>16.510000000000002</v>
      </c>
      <c r="L557" t="s">
        <v>30</v>
      </c>
      <c r="M557" t="s">
        <v>31</v>
      </c>
      <c r="N557" t="s">
        <v>43</v>
      </c>
      <c r="P557" t="s">
        <v>22</v>
      </c>
      <c r="Q557" s="1">
        <v>43949.72892361111</v>
      </c>
    </row>
    <row r="558" spans="1:17" x14ac:dyDescent="0.35">
      <c r="A558" s="1">
        <v>43861</v>
      </c>
      <c r="B558" t="s">
        <v>24</v>
      </c>
      <c r="C558" t="s">
        <v>284</v>
      </c>
      <c r="F558" t="s">
        <v>41</v>
      </c>
      <c r="G558" t="s">
        <v>23</v>
      </c>
      <c r="H558" t="s">
        <v>42</v>
      </c>
      <c r="J558" s="2">
        <v>0</v>
      </c>
      <c r="K558" s="3">
        <v>11.28</v>
      </c>
      <c r="L558" t="s">
        <v>30</v>
      </c>
      <c r="M558" t="s">
        <v>31</v>
      </c>
      <c r="N558" t="s">
        <v>43</v>
      </c>
      <c r="P558" t="s">
        <v>22</v>
      </c>
      <c r="Q558" s="1">
        <v>43949.72892361111</v>
      </c>
    </row>
    <row r="559" spans="1:17" x14ac:dyDescent="0.35">
      <c r="A559" s="1">
        <v>43890</v>
      </c>
      <c r="B559" t="s">
        <v>24</v>
      </c>
      <c r="C559" t="s">
        <v>373</v>
      </c>
      <c r="F559" t="s">
        <v>41</v>
      </c>
      <c r="G559" t="s">
        <v>23</v>
      </c>
      <c r="H559" t="s">
        <v>42</v>
      </c>
      <c r="J559" s="2">
        <v>0</v>
      </c>
      <c r="K559" s="3">
        <v>16.22</v>
      </c>
      <c r="L559" t="s">
        <v>30</v>
      </c>
      <c r="M559" t="s">
        <v>31</v>
      </c>
      <c r="N559" t="s">
        <v>43</v>
      </c>
      <c r="P559" t="s">
        <v>22</v>
      </c>
      <c r="Q559" s="1">
        <v>43949.72892361111</v>
      </c>
    </row>
    <row r="560" spans="1:17" x14ac:dyDescent="0.35">
      <c r="A560" s="1">
        <v>43921</v>
      </c>
      <c r="B560" t="s">
        <v>24</v>
      </c>
      <c r="C560" t="s">
        <v>449</v>
      </c>
      <c r="F560" t="s">
        <v>41</v>
      </c>
      <c r="G560" t="s">
        <v>23</v>
      </c>
      <c r="H560" t="s">
        <v>42</v>
      </c>
      <c r="J560" s="2">
        <v>0</v>
      </c>
      <c r="K560" s="3">
        <v>32.549999999999997</v>
      </c>
      <c r="L560" t="s">
        <v>30</v>
      </c>
      <c r="M560" t="s">
        <v>31</v>
      </c>
      <c r="N560" t="s">
        <v>43</v>
      </c>
      <c r="P560" t="s">
        <v>22</v>
      </c>
      <c r="Q560" s="1">
        <v>43949.72892361111</v>
      </c>
    </row>
    <row r="561" spans="1:17" x14ac:dyDescent="0.35">
      <c r="A561" s="1">
        <v>43718</v>
      </c>
      <c r="B561" t="s">
        <v>24</v>
      </c>
      <c r="C561" t="s">
        <v>585</v>
      </c>
      <c r="D561" t="s">
        <v>586</v>
      </c>
      <c r="E561" t="s">
        <v>587</v>
      </c>
      <c r="F561" t="s">
        <v>590</v>
      </c>
      <c r="G561" t="s">
        <v>470</v>
      </c>
      <c r="H561" t="s">
        <v>591</v>
      </c>
      <c r="I561" t="s">
        <v>471</v>
      </c>
      <c r="J561" s="2">
        <v>0</v>
      </c>
      <c r="K561" s="3">
        <v>-0.01</v>
      </c>
      <c r="L561" t="s">
        <v>30</v>
      </c>
      <c r="M561" t="s">
        <v>31</v>
      </c>
      <c r="N561" t="s">
        <v>43</v>
      </c>
      <c r="P561" t="s">
        <v>22</v>
      </c>
      <c r="Q561" s="1">
        <v>43949.72892361111</v>
      </c>
    </row>
    <row r="562" spans="1:17" x14ac:dyDescent="0.35">
      <c r="A562" s="1">
        <v>43677</v>
      </c>
      <c r="B562" t="s">
        <v>24</v>
      </c>
      <c r="C562" t="s">
        <v>733</v>
      </c>
      <c r="F562" t="s">
        <v>41</v>
      </c>
      <c r="G562" t="s">
        <v>726</v>
      </c>
      <c r="H562" t="s">
        <v>42</v>
      </c>
      <c r="J562" s="2">
        <v>0</v>
      </c>
      <c r="K562" s="3">
        <v>5.58</v>
      </c>
      <c r="L562" t="s">
        <v>30</v>
      </c>
      <c r="M562" t="s">
        <v>31</v>
      </c>
      <c r="N562" t="s">
        <v>43</v>
      </c>
      <c r="P562" t="s">
        <v>22</v>
      </c>
      <c r="Q562" s="1">
        <v>43949.72892361111</v>
      </c>
    </row>
    <row r="563" spans="1:17" x14ac:dyDescent="0.35">
      <c r="A563" s="1">
        <v>43708</v>
      </c>
      <c r="B563" t="s">
        <v>24</v>
      </c>
      <c r="C563" t="s">
        <v>734</v>
      </c>
      <c r="F563" t="s">
        <v>41</v>
      </c>
      <c r="G563" t="s">
        <v>726</v>
      </c>
      <c r="H563" t="s">
        <v>42</v>
      </c>
      <c r="J563" s="2">
        <v>0</v>
      </c>
      <c r="K563" s="3">
        <v>6.41</v>
      </c>
      <c r="L563" t="s">
        <v>30</v>
      </c>
      <c r="M563" t="s">
        <v>31</v>
      </c>
      <c r="N563" t="s">
        <v>43</v>
      </c>
      <c r="P563" t="s">
        <v>22</v>
      </c>
      <c r="Q563" s="1">
        <v>43949.72892361111</v>
      </c>
    </row>
    <row r="564" spans="1:17" x14ac:dyDescent="0.35">
      <c r="A564" s="1">
        <v>43738</v>
      </c>
      <c r="B564" t="s">
        <v>24</v>
      </c>
      <c r="C564" t="s">
        <v>735</v>
      </c>
      <c r="F564" t="s">
        <v>41</v>
      </c>
      <c r="G564" t="s">
        <v>726</v>
      </c>
      <c r="H564" t="s">
        <v>42</v>
      </c>
      <c r="J564" s="2">
        <v>0</v>
      </c>
      <c r="K564" s="3">
        <v>0.71</v>
      </c>
      <c r="L564" t="s">
        <v>30</v>
      </c>
      <c r="M564" t="s">
        <v>31</v>
      </c>
      <c r="N564" t="s">
        <v>43</v>
      </c>
      <c r="P564" t="s">
        <v>22</v>
      </c>
      <c r="Q564" s="1">
        <v>43949.72892361111</v>
      </c>
    </row>
    <row r="565" spans="1:17" x14ac:dyDescent="0.35">
      <c r="A565" s="1">
        <v>43769</v>
      </c>
      <c r="B565" t="s">
        <v>24</v>
      </c>
      <c r="C565" t="s">
        <v>736</v>
      </c>
      <c r="F565" t="s">
        <v>41</v>
      </c>
      <c r="G565" t="s">
        <v>726</v>
      </c>
      <c r="H565" t="s">
        <v>42</v>
      </c>
      <c r="J565" s="2">
        <v>0</v>
      </c>
      <c r="K565" s="3">
        <v>0.74</v>
      </c>
      <c r="L565" t="s">
        <v>30</v>
      </c>
      <c r="M565" t="s">
        <v>31</v>
      </c>
      <c r="N565" t="s">
        <v>43</v>
      </c>
      <c r="P565" t="s">
        <v>22</v>
      </c>
      <c r="Q565" s="1">
        <v>43949.72892361111</v>
      </c>
    </row>
    <row r="566" spans="1:17" x14ac:dyDescent="0.35">
      <c r="A566" s="1">
        <v>43799</v>
      </c>
      <c r="B566" t="s">
        <v>24</v>
      </c>
      <c r="C566" t="s">
        <v>737</v>
      </c>
      <c r="F566" t="s">
        <v>41</v>
      </c>
      <c r="G566" t="s">
        <v>726</v>
      </c>
      <c r="H566" t="s">
        <v>42</v>
      </c>
      <c r="J566" s="2">
        <v>0</v>
      </c>
      <c r="K566" s="3">
        <v>0.71</v>
      </c>
      <c r="L566" t="s">
        <v>30</v>
      </c>
      <c r="M566" t="s">
        <v>31</v>
      </c>
      <c r="N566" t="s">
        <v>43</v>
      </c>
      <c r="P566" t="s">
        <v>22</v>
      </c>
      <c r="Q566" s="1">
        <v>43949.72892361111</v>
      </c>
    </row>
    <row r="567" spans="1:17" x14ac:dyDescent="0.35">
      <c r="A567" s="1">
        <v>43830</v>
      </c>
      <c r="B567" t="s">
        <v>24</v>
      </c>
      <c r="C567" t="s">
        <v>738</v>
      </c>
      <c r="F567" t="s">
        <v>41</v>
      </c>
      <c r="G567" t="s">
        <v>726</v>
      </c>
      <c r="H567" t="s">
        <v>42</v>
      </c>
      <c r="J567" s="2">
        <v>0</v>
      </c>
      <c r="K567" s="3">
        <v>0.74</v>
      </c>
      <c r="L567" t="s">
        <v>30</v>
      </c>
      <c r="M567" t="s">
        <v>31</v>
      </c>
      <c r="N567" t="s">
        <v>43</v>
      </c>
      <c r="P567" t="s">
        <v>22</v>
      </c>
      <c r="Q567" s="1">
        <v>43949.72892361111</v>
      </c>
    </row>
    <row r="568" spans="1:17" x14ac:dyDescent="0.35">
      <c r="A568" s="1">
        <v>43861</v>
      </c>
      <c r="B568" t="s">
        <v>24</v>
      </c>
      <c r="C568" t="s">
        <v>739</v>
      </c>
      <c r="F568" t="s">
        <v>41</v>
      </c>
      <c r="G568" t="s">
        <v>726</v>
      </c>
      <c r="H568" t="s">
        <v>42</v>
      </c>
      <c r="J568" s="2">
        <v>0</v>
      </c>
      <c r="K568" s="3">
        <v>0.74</v>
      </c>
      <c r="L568" t="s">
        <v>30</v>
      </c>
      <c r="M568" t="s">
        <v>31</v>
      </c>
      <c r="N568" t="s">
        <v>43</v>
      </c>
      <c r="P568" t="s">
        <v>22</v>
      </c>
      <c r="Q568" s="1">
        <v>43949.72892361111</v>
      </c>
    </row>
    <row r="569" spans="1:17" x14ac:dyDescent="0.35">
      <c r="A569" s="1">
        <v>43890</v>
      </c>
      <c r="B569" t="s">
        <v>24</v>
      </c>
      <c r="C569" t="s">
        <v>740</v>
      </c>
      <c r="F569" t="s">
        <v>41</v>
      </c>
      <c r="G569" t="s">
        <v>726</v>
      </c>
      <c r="H569" t="s">
        <v>42</v>
      </c>
      <c r="J569" s="2">
        <v>0</v>
      </c>
      <c r="K569" s="3">
        <v>0.69</v>
      </c>
      <c r="L569" t="s">
        <v>30</v>
      </c>
      <c r="M569" t="s">
        <v>31</v>
      </c>
      <c r="N569" t="s">
        <v>43</v>
      </c>
      <c r="P569" t="s">
        <v>22</v>
      </c>
      <c r="Q569" s="1">
        <v>43949.72892361111</v>
      </c>
    </row>
    <row r="570" spans="1:17" x14ac:dyDescent="0.35">
      <c r="A570" s="1">
        <v>43921</v>
      </c>
      <c r="B570" t="s">
        <v>24</v>
      </c>
      <c r="C570" t="s">
        <v>741</v>
      </c>
      <c r="F570" t="s">
        <v>41</v>
      </c>
      <c r="G570" t="s">
        <v>726</v>
      </c>
      <c r="H570" t="s">
        <v>42</v>
      </c>
      <c r="J570" s="2">
        <v>0</v>
      </c>
      <c r="K570" s="3">
        <v>0.74</v>
      </c>
      <c r="L570" t="s">
        <v>30</v>
      </c>
      <c r="M570" t="s">
        <v>31</v>
      </c>
      <c r="N570" t="s">
        <v>43</v>
      </c>
      <c r="P570" t="s">
        <v>22</v>
      </c>
      <c r="Q570" s="1">
        <v>43949.72892361111</v>
      </c>
    </row>
    <row r="571" spans="1:17" x14ac:dyDescent="0.35">
      <c r="A571" s="1">
        <v>43677</v>
      </c>
      <c r="B571" t="s">
        <v>24</v>
      </c>
      <c r="C571" t="s">
        <v>812</v>
      </c>
      <c r="F571" t="s">
        <v>41</v>
      </c>
      <c r="G571" t="s">
        <v>811</v>
      </c>
      <c r="H571" t="s">
        <v>42</v>
      </c>
      <c r="J571" s="2">
        <v>0</v>
      </c>
      <c r="K571" s="3">
        <v>0.01</v>
      </c>
      <c r="L571" t="s">
        <v>30</v>
      </c>
      <c r="M571" t="s">
        <v>31</v>
      </c>
      <c r="N571" t="s">
        <v>43</v>
      </c>
      <c r="P571" t="s">
        <v>22</v>
      </c>
      <c r="Q571" s="1">
        <v>43949.72892361111</v>
      </c>
    </row>
    <row r="572" spans="1:17" x14ac:dyDescent="0.35">
      <c r="A572" s="1">
        <v>43708</v>
      </c>
      <c r="B572" t="s">
        <v>24</v>
      </c>
      <c r="C572" t="s">
        <v>813</v>
      </c>
      <c r="F572" t="s">
        <v>41</v>
      </c>
      <c r="G572" t="s">
        <v>811</v>
      </c>
      <c r="H572" t="s">
        <v>42</v>
      </c>
      <c r="J572" s="2">
        <v>0</v>
      </c>
      <c r="K572" s="3">
        <v>0.01</v>
      </c>
      <c r="L572" t="s">
        <v>30</v>
      </c>
      <c r="M572" t="s">
        <v>31</v>
      </c>
      <c r="N572" t="s">
        <v>43</v>
      </c>
      <c r="P572" t="s">
        <v>22</v>
      </c>
      <c r="Q572" s="1">
        <v>43949.72892361111</v>
      </c>
    </row>
    <row r="573" spans="1:17" x14ac:dyDescent="0.35">
      <c r="A573" s="1">
        <v>43738</v>
      </c>
      <c r="B573" t="s">
        <v>24</v>
      </c>
      <c r="C573" t="s">
        <v>814</v>
      </c>
      <c r="F573" t="s">
        <v>41</v>
      </c>
      <c r="G573" t="s">
        <v>811</v>
      </c>
      <c r="H573" t="s">
        <v>42</v>
      </c>
      <c r="J573" s="2">
        <v>0</v>
      </c>
      <c r="K573" s="3">
        <v>0.01</v>
      </c>
      <c r="L573" t="s">
        <v>30</v>
      </c>
      <c r="M573" t="s">
        <v>31</v>
      </c>
      <c r="N573" t="s">
        <v>43</v>
      </c>
      <c r="P573" t="s">
        <v>22</v>
      </c>
      <c r="Q573" s="1">
        <v>43949.72892361111</v>
      </c>
    </row>
    <row r="574" spans="1:17" x14ac:dyDescent="0.35">
      <c r="A574" s="1">
        <v>43769</v>
      </c>
      <c r="B574" t="s">
        <v>24</v>
      </c>
      <c r="C574" t="s">
        <v>815</v>
      </c>
      <c r="F574" t="s">
        <v>41</v>
      </c>
      <c r="G574" t="s">
        <v>811</v>
      </c>
      <c r="H574" t="s">
        <v>42</v>
      </c>
      <c r="J574" s="2">
        <v>0</v>
      </c>
      <c r="K574" s="3">
        <v>0.01</v>
      </c>
      <c r="L574" t="s">
        <v>30</v>
      </c>
      <c r="M574" t="s">
        <v>31</v>
      </c>
      <c r="N574" t="s">
        <v>43</v>
      </c>
      <c r="P574" t="s">
        <v>22</v>
      </c>
      <c r="Q574" s="1">
        <v>43949.72892361111</v>
      </c>
    </row>
    <row r="575" spans="1:17" x14ac:dyDescent="0.35">
      <c r="A575" s="1">
        <v>43799</v>
      </c>
      <c r="B575" t="s">
        <v>24</v>
      </c>
      <c r="C575" t="s">
        <v>816</v>
      </c>
      <c r="F575" t="s">
        <v>41</v>
      </c>
      <c r="G575" t="s">
        <v>811</v>
      </c>
      <c r="H575" t="s">
        <v>42</v>
      </c>
      <c r="J575" s="2">
        <v>0</v>
      </c>
      <c r="K575" s="3">
        <v>0.01</v>
      </c>
      <c r="L575" t="s">
        <v>30</v>
      </c>
      <c r="M575" t="s">
        <v>31</v>
      </c>
      <c r="N575" t="s">
        <v>43</v>
      </c>
      <c r="P575" t="s">
        <v>22</v>
      </c>
      <c r="Q575" s="1">
        <v>43949.72892361111</v>
      </c>
    </row>
    <row r="576" spans="1:17" x14ac:dyDescent="0.35">
      <c r="A576" s="1">
        <v>43830</v>
      </c>
      <c r="B576" t="s">
        <v>24</v>
      </c>
      <c r="C576" t="s">
        <v>817</v>
      </c>
      <c r="F576" t="s">
        <v>41</v>
      </c>
      <c r="G576" t="s">
        <v>811</v>
      </c>
      <c r="H576" t="s">
        <v>42</v>
      </c>
      <c r="J576" s="2">
        <v>0</v>
      </c>
      <c r="K576" s="3">
        <v>0.01</v>
      </c>
      <c r="L576" t="s">
        <v>30</v>
      </c>
      <c r="M576" t="s">
        <v>31</v>
      </c>
      <c r="N576" t="s">
        <v>43</v>
      </c>
      <c r="P576" t="s">
        <v>22</v>
      </c>
      <c r="Q576" s="1">
        <v>43949.72892361111</v>
      </c>
    </row>
    <row r="577" spans="1:17" x14ac:dyDescent="0.35">
      <c r="A577" s="1">
        <v>43861</v>
      </c>
      <c r="B577" t="s">
        <v>24</v>
      </c>
      <c r="C577" t="s">
        <v>818</v>
      </c>
      <c r="F577" t="s">
        <v>41</v>
      </c>
      <c r="G577" t="s">
        <v>811</v>
      </c>
      <c r="H577" t="s">
        <v>42</v>
      </c>
      <c r="J577" s="2">
        <v>0</v>
      </c>
      <c r="K577" s="3">
        <v>0.01</v>
      </c>
      <c r="L577" t="s">
        <v>30</v>
      </c>
      <c r="M577" t="s">
        <v>31</v>
      </c>
      <c r="N577" t="s">
        <v>43</v>
      </c>
      <c r="P577" t="s">
        <v>22</v>
      </c>
      <c r="Q577" s="1">
        <v>43949.72892361111</v>
      </c>
    </row>
    <row r="578" spans="1:17" x14ac:dyDescent="0.35">
      <c r="A578" s="1">
        <v>43890</v>
      </c>
      <c r="B578" t="s">
        <v>24</v>
      </c>
      <c r="C578" t="s">
        <v>819</v>
      </c>
      <c r="F578" t="s">
        <v>41</v>
      </c>
      <c r="G578" t="s">
        <v>811</v>
      </c>
      <c r="H578" t="s">
        <v>42</v>
      </c>
      <c r="J578" s="2">
        <v>0</v>
      </c>
      <c r="K578" s="3">
        <v>0.01</v>
      </c>
      <c r="L578" t="s">
        <v>30</v>
      </c>
      <c r="M578" t="s">
        <v>31</v>
      </c>
      <c r="N578" t="s">
        <v>43</v>
      </c>
      <c r="P578" t="s">
        <v>22</v>
      </c>
      <c r="Q578" s="1">
        <v>43949.72892361111</v>
      </c>
    </row>
    <row r="579" spans="1:17" x14ac:dyDescent="0.35">
      <c r="A579" s="1">
        <v>43921</v>
      </c>
      <c r="B579" t="s">
        <v>24</v>
      </c>
      <c r="C579" t="s">
        <v>820</v>
      </c>
      <c r="F579" t="s">
        <v>41</v>
      </c>
      <c r="G579" t="s">
        <v>811</v>
      </c>
      <c r="H579" t="s">
        <v>42</v>
      </c>
      <c r="J579" s="2">
        <v>0</v>
      </c>
      <c r="K579" s="3">
        <v>0.01</v>
      </c>
      <c r="L579" t="s">
        <v>30</v>
      </c>
      <c r="M579" t="s">
        <v>31</v>
      </c>
      <c r="N579" t="s">
        <v>43</v>
      </c>
      <c r="P579" t="s">
        <v>22</v>
      </c>
      <c r="Q579" s="1">
        <v>43949.72892361111</v>
      </c>
    </row>
    <row r="580" spans="1:17" x14ac:dyDescent="0.35">
      <c r="A580" s="1">
        <v>43677</v>
      </c>
      <c r="B580" t="s">
        <v>24</v>
      </c>
      <c r="C580" t="s">
        <v>825</v>
      </c>
      <c r="F580" t="s">
        <v>41</v>
      </c>
      <c r="G580" t="s">
        <v>824</v>
      </c>
      <c r="H580" t="s">
        <v>42</v>
      </c>
      <c r="J580" s="2">
        <v>0</v>
      </c>
      <c r="K580" s="3">
        <v>8.77</v>
      </c>
      <c r="L580" t="s">
        <v>30</v>
      </c>
      <c r="M580" t="s">
        <v>31</v>
      </c>
      <c r="N580" t="s">
        <v>43</v>
      </c>
      <c r="P580" t="s">
        <v>22</v>
      </c>
      <c r="Q580" s="1">
        <v>43949.72892361111</v>
      </c>
    </row>
    <row r="581" spans="1:17" x14ac:dyDescent="0.35">
      <c r="A581" s="1">
        <v>43708</v>
      </c>
      <c r="B581" t="s">
        <v>24</v>
      </c>
      <c r="C581" t="s">
        <v>826</v>
      </c>
      <c r="F581" t="s">
        <v>41</v>
      </c>
      <c r="G581" t="s">
        <v>824</v>
      </c>
      <c r="H581" t="s">
        <v>42</v>
      </c>
      <c r="J581" s="2">
        <v>0</v>
      </c>
      <c r="K581" s="3">
        <v>6.27</v>
      </c>
      <c r="L581" t="s">
        <v>30</v>
      </c>
      <c r="M581" t="s">
        <v>31</v>
      </c>
      <c r="N581" t="s">
        <v>43</v>
      </c>
      <c r="P581" t="s">
        <v>22</v>
      </c>
      <c r="Q581" s="1">
        <v>43949.72892361111</v>
      </c>
    </row>
    <row r="582" spans="1:17" x14ac:dyDescent="0.35">
      <c r="A582" s="1">
        <v>43738</v>
      </c>
      <c r="B582" t="s">
        <v>24</v>
      </c>
      <c r="C582" t="s">
        <v>827</v>
      </c>
      <c r="F582" t="s">
        <v>41</v>
      </c>
      <c r="G582" t="s">
        <v>824</v>
      </c>
      <c r="H582" t="s">
        <v>42</v>
      </c>
      <c r="J582" s="2">
        <v>0</v>
      </c>
      <c r="K582" s="3">
        <v>6.07</v>
      </c>
      <c r="L582" t="s">
        <v>30</v>
      </c>
      <c r="M582" t="s">
        <v>31</v>
      </c>
      <c r="N582" t="s">
        <v>43</v>
      </c>
      <c r="P582" t="s">
        <v>22</v>
      </c>
      <c r="Q582" s="1">
        <v>43949.72892361111</v>
      </c>
    </row>
    <row r="583" spans="1:17" x14ac:dyDescent="0.35">
      <c r="A583" s="1">
        <v>43769</v>
      </c>
      <c r="B583" t="s">
        <v>24</v>
      </c>
      <c r="C583" t="s">
        <v>828</v>
      </c>
      <c r="F583" t="s">
        <v>41</v>
      </c>
      <c r="G583" t="s">
        <v>824</v>
      </c>
      <c r="H583" t="s">
        <v>42</v>
      </c>
      <c r="J583" s="2">
        <v>0</v>
      </c>
      <c r="K583" s="3">
        <v>6.27</v>
      </c>
      <c r="L583" t="s">
        <v>30</v>
      </c>
      <c r="M583" t="s">
        <v>31</v>
      </c>
      <c r="N583" t="s">
        <v>43</v>
      </c>
      <c r="P583" t="s">
        <v>22</v>
      </c>
      <c r="Q583" s="1">
        <v>43949.72892361111</v>
      </c>
    </row>
    <row r="584" spans="1:17" x14ac:dyDescent="0.35">
      <c r="A584" s="1">
        <v>43799</v>
      </c>
      <c r="B584" t="s">
        <v>24</v>
      </c>
      <c r="C584" t="s">
        <v>829</v>
      </c>
      <c r="F584" t="s">
        <v>41</v>
      </c>
      <c r="G584" t="s">
        <v>824</v>
      </c>
      <c r="H584" t="s">
        <v>42</v>
      </c>
      <c r="J584" s="2">
        <v>0</v>
      </c>
      <c r="K584" s="3">
        <v>6.07</v>
      </c>
      <c r="L584" t="s">
        <v>30</v>
      </c>
      <c r="M584" t="s">
        <v>31</v>
      </c>
      <c r="N584" t="s">
        <v>43</v>
      </c>
      <c r="P584" t="s">
        <v>22</v>
      </c>
      <c r="Q584" s="1">
        <v>43949.72892361111</v>
      </c>
    </row>
    <row r="585" spans="1:17" x14ac:dyDescent="0.35">
      <c r="A585" s="1">
        <v>43830</v>
      </c>
      <c r="B585" t="s">
        <v>24</v>
      </c>
      <c r="C585" t="s">
        <v>830</v>
      </c>
      <c r="F585" t="s">
        <v>41</v>
      </c>
      <c r="G585" t="s">
        <v>824</v>
      </c>
      <c r="H585" t="s">
        <v>42</v>
      </c>
      <c r="J585" s="2">
        <v>0</v>
      </c>
      <c r="K585" s="3">
        <v>6.27</v>
      </c>
      <c r="L585" t="s">
        <v>30</v>
      </c>
      <c r="M585" t="s">
        <v>31</v>
      </c>
      <c r="N585" t="s">
        <v>43</v>
      </c>
      <c r="P585" t="s">
        <v>22</v>
      </c>
      <c r="Q585" s="1">
        <v>43949.72892361111</v>
      </c>
    </row>
    <row r="586" spans="1:17" x14ac:dyDescent="0.35">
      <c r="A586" s="1">
        <v>43861</v>
      </c>
      <c r="B586" t="s">
        <v>24</v>
      </c>
      <c r="C586" t="s">
        <v>831</v>
      </c>
      <c r="F586" t="s">
        <v>41</v>
      </c>
      <c r="G586" t="s">
        <v>824</v>
      </c>
      <c r="H586" t="s">
        <v>42</v>
      </c>
      <c r="J586" s="2">
        <v>0</v>
      </c>
      <c r="K586" s="3">
        <v>6.27</v>
      </c>
      <c r="L586" t="s">
        <v>30</v>
      </c>
      <c r="M586" t="s">
        <v>31</v>
      </c>
      <c r="N586" t="s">
        <v>43</v>
      </c>
      <c r="P586" t="s">
        <v>22</v>
      </c>
      <c r="Q586" s="1">
        <v>43949.72892361111</v>
      </c>
    </row>
    <row r="587" spans="1:17" x14ac:dyDescent="0.35">
      <c r="A587" s="1">
        <v>43890</v>
      </c>
      <c r="B587" t="s">
        <v>24</v>
      </c>
      <c r="C587" t="s">
        <v>832</v>
      </c>
      <c r="F587" t="s">
        <v>41</v>
      </c>
      <c r="G587" t="s">
        <v>824</v>
      </c>
      <c r="H587" t="s">
        <v>42</v>
      </c>
      <c r="J587" s="2">
        <v>0</v>
      </c>
      <c r="K587" s="3">
        <v>5.87</v>
      </c>
      <c r="L587" t="s">
        <v>30</v>
      </c>
      <c r="M587" t="s">
        <v>31</v>
      </c>
      <c r="N587" t="s">
        <v>43</v>
      </c>
      <c r="P587" t="s">
        <v>22</v>
      </c>
      <c r="Q587" s="1">
        <v>43949.72892361111</v>
      </c>
    </row>
    <row r="588" spans="1:17" x14ac:dyDescent="0.35">
      <c r="A588" s="1">
        <v>43921</v>
      </c>
      <c r="B588" t="s">
        <v>24</v>
      </c>
      <c r="C588" t="s">
        <v>833</v>
      </c>
      <c r="F588" t="s">
        <v>41</v>
      </c>
      <c r="G588" t="s">
        <v>824</v>
      </c>
      <c r="H588" t="s">
        <v>42</v>
      </c>
      <c r="J588" s="2">
        <v>0</v>
      </c>
      <c r="K588" s="3">
        <v>6.27</v>
      </c>
      <c r="L588" t="s">
        <v>30</v>
      </c>
      <c r="M588" t="s">
        <v>31</v>
      </c>
      <c r="N588" t="s">
        <v>43</v>
      </c>
      <c r="P588" t="s">
        <v>22</v>
      </c>
      <c r="Q588" s="1">
        <v>43949.72892361111</v>
      </c>
    </row>
    <row r="589" spans="1:17" x14ac:dyDescent="0.35">
      <c r="A589" s="1">
        <v>43686</v>
      </c>
      <c r="B589" t="s">
        <v>24</v>
      </c>
      <c r="C589" t="s">
        <v>475</v>
      </c>
      <c r="D589" t="s">
        <v>476</v>
      </c>
      <c r="E589" t="s">
        <v>477</v>
      </c>
      <c r="F589" t="s">
        <v>976</v>
      </c>
      <c r="G589" t="s">
        <v>48</v>
      </c>
      <c r="H589" t="s">
        <v>591</v>
      </c>
      <c r="I589" t="s">
        <v>471</v>
      </c>
      <c r="J589" s="2">
        <v>0</v>
      </c>
      <c r="K589" s="3">
        <v>597.79999999999995</v>
      </c>
      <c r="L589" t="s">
        <v>30</v>
      </c>
      <c r="M589" t="s">
        <v>31</v>
      </c>
      <c r="N589" t="s">
        <v>43</v>
      </c>
      <c r="P589" t="s">
        <v>22</v>
      </c>
      <c r="Q589" s="1">
        <v>43949.72892361111</v>
      </c>
    </row>
    <row r="590" spans="1:17" x14ac:dyDescent="0.35">
      <c r="A590" s="1">
        <v>43689</v>
      </c>
      <c r="B590" t="s">
        <v>24</v>
      </c>
      <c r="C590" t="s">
        <v>479</v>
      </c>
      <c r="D590" t="s">
        <v>480</v>
      </c>
      <c r="E590" t="s">
        <v>481</v>
      </c>
      <c r="F590" t="s">
        <v>976</v>
      </c>
      <c r="G590" t="s">
        <v>48</v>
      </c>
      <c r="H590" t="s">
        <v>591</v>
      </c>
      <c r="I590" t="s">
        <v>471</v>
      </c>
      <c r="J590" s="2">
        <v>0</v>
      </c>
      <c r="K590" s="3">
        <v>341.6</v>
      </c>
      <c r="L590" t="s">
        <v>30</v>
      </c>
      <c r="M590" t="s">
        <v>31</v>
      </c>
      <c r="N590" t="s">
        <v>43</v>
      </c>
      <c r="P590" t="s">
        <v>22</v>
      </c>
      <c r="Q590" s="1">
        <v>43949.72892361111</v>
      </c>
    </row>
    <row r="591" spans="1:17" x14ac:dyDescent="0.35">
      <c r="A591" s="1">
        <v>43689</v>
      </c>
      <c r="B591" t="s">
        <v>24</v>
      </c>
      <c r="C591" t="s">
        <v>484</v>
      </c>
      <c r="D591" t="s">
        <v>485</v>
      </c>
      <c r="E591" t="s">
        <v>486</v>
      </c>
      <c r="F591" t="s">
        <v>976</v>
      </c>
      <c r="G591" t="s">
        <v>48</v>
      </c>
      <c r="H591" t="s">
        <v>591</v>
      </c>
      <c r="I591" t="s">
        <v>471</v>
      </c>
      <c r="J591" s="2">
        <v>0</v>
      </c>
      <c r="K591" s="3">
        <v>256.2</v>
      </c>
      <c r="L591" t="s">
        <v>30</v>
      </c>
      <c r="M591" t="s">
        <v>31</v>
      </c>
      <c r="N591" t="s">
        <v>43</v>
      </c>
      <c r="P591" t="s">
        <v>22</v>
      </c>
      <c r="Q591" s="1">
        <v>43949.72892361111</v>
      </c>
    </row>
    <row r="592" spans="1:17" x14ac:dyDescent="0.35">
      <c r="A592" s="1">
        <v>43689</v>
      </c>
      <c r="B592" t="s">
        <v>24</v>
      </c>
      <c r="C592" t="s">
        <v>488</v>
      </c>
      <c r="D592" t="s">
        <v>489</v>
      </c>
      <c r="E592" t="s">
        <v>490</v>
      </c>
      <c r="F592" t="s">
        <v>976</v>
      </c>
      <c r="G592" t="s">
        <v>48</v>
      </c>
      <c r="H592" t="s">
        <v>591</v>
      </c>
      <c r="I592" t="s">
        <v>471</v>
      </c>
      <c r="J592" s="2">
        <v>0</v>
      </c>
      <c r="K592" s="3">
        <v>320.25</v>
      </c>
      <c r="L592" t="s">
        <v>30</v>
      </c>
      <c r="M592" t="s">
        <v>31</v>
      </c>
      <c r="N592" t="s">
        <v>43</v>
      </c>
      <c r="P592" t="s">
        <v>22</v>
      </c>
      <c r="Q592" s="1">
        <v>43949.72892361111</v>
      </c>
    </row>
    <row r="593" spans="1:17" x14ac:dyDescent="0.35">
      <c r="A593" s="1">
        <v>43689</v>
      </c>
      <c r="B593" t="s">
        <v>24</v>
      </c>
      <c r="C593" t="s">
        <v>494</v>
      </c>
      <c r="D593" t="s">
        <v>495</v>
      </c>
      <c r="E593" t="s">
        <v>496</v>
      </c>
      <c r="F593" t="s">
        <v>976</v>
      </c>
      <c r="G593" t="s">
        <v>48</v>
      </c>
      <c r="H593" t="s">
        <v>591</v>
      </c>
      <c r="I593" t="s">
        <v>471</v>
      </c>
      <c r="J593" s="2">
        <v>0</v>
      </c>
      <c r="K593" s="3">
        <v>427</v>
      </c>
      <c r="L593" t="s">
        <v>30</v>
      </c>
      <c r="M593" t="s">
        <v>31</v>
      </c>
      <c r="N593" t="s">
        <v>43</v>
      </c>
      <c r="P593" t="s">
        <v>22</v>
      </c>
      <c r="Q593" s="1">
        <v>43949.72892361111</v>
      </c>
    </row>
    <row r="594" spans="1:17" x14ac:dyDescent="0.35">
      <c r="A594" s="1">
        <v>43690</v>
      </c>
      <c r="B594" t="s">
        <v>24</v>
      </c>
      <c r="C594" t="s">
        <v>498</v>
      </c>
      <c r="D594" t="s">
        <v>499</v>
      </c>
      <c r="E594" t="s">
        <v>500</v>
      </c>
      <c r="F594" t="s">
        <v>976</v>
      </c>
      <c r="G594" t="s">
        <v>48</v>
      </c>
      <c r="H594" t="s">
        <v>591</v>
      </c>
      <c r="I594" t="s">
        <v>471</v>
      </c>
      <c r="J594" s="2">
        <v>0</v>
      </c>
      <c r="K594" s="3">
        <v>320.25</v>
      </c>
      <c r="L594" t="s">
        <v>30</v>
      </c>
      <c r="M594" t="s">
        <v>31</v>
      </c>
      <c r="N594" t="s">
        <v>43</v>
      </c>
      <c r="P594" t="s">
        <v>22</v>
      </c>
      <c r="Q594" s="1">
        <v>43949.72892361111</v>
      </c>
    </row>
    <row r="595" spans="1:17" x14ac:dyDescent="0.35">
      <c r="A595" s="1">
        <v>43690</v>
      </c>
      <c r="B595" t="s">
        <v>24</v>
      </c>
      <c r="C595" t="s">
        <v>504</v>
      </c>
      <c r="D595" t="s">
        <v>505</v>
      </c>
      <c r="E595" t="s">
        <v>506</v>
      </c>
      <c r="F595" t="s">
        <v>976</v>
      </c>
      <c r="G595" t="s">
        <v>48</v>
      </c>
      <c r="H595" t="s">
        <v>591</v>
      </c>
      <c r="I595" t="s">
        <v>471</v>
      </c>
      <c r="J595" s="2">
        <v>0</v>
      </c>
      <c r="K595" s="3">
        <v>619.15</v>
      </c>
      <c r="L595" t="s">
        <v>30</v>
      </c>
      <c r="M595" t="s">
        <v>31</v>
      </c>
      <c r="N595" t="s">
        <v>43</v>
      </c>
      <c r="P595" t="s">
        <v>22</v>
      </c>
      <c r="Q595" s="1">
        <v>43949.72892361111</v>
      </c>
    </row>
    <row r="596" spans="1:17" x14ac:dyDescent="0.35">
      <c r="A596" s="1">
        <v>43690</v>
      </c>
      <c r="B596" t="s">
        <v>24</v>
      </c>
      <c r="C596" t="s">
        <v>508</v>
      </c>
      <c r="D596" t="s">
        <v>509</v>
      </c>
      <c r="E596" t="s">
        <v>510</v>
      </c>
      <c r="F596" t="s">
        <v>976</v>
      </c>
      <c r="G596" t="s">
        <v>48</v>
      </c>
      <c r="H596" t="s">
        <v>591</v>
      </c>
      <c r="I596" t="s">
        <v>471</v>
      </c>
      <c r="J596" s="2">
        <v>0</v>
      </c>
      <c r="K596" s="3">
        <v>661.85</v>
      </c>
      <c r="L596" t="s">
        <v>30</v>
      </c>
      <c r="M596" t="s">
        <v>31</v>
      </c>
      <c r="N596" t="s">
        <v>43</v>
      </c>
      <c r="P596" t="s">
        <v>22</v>
      </c>
      <c r="Q596" s="1">
        <v>43949.72892361111</v>
      </c>
    </row>
    <row r="597" spans="1:17" x14ac:dyDescent="0.35">
      <c r="A597" s="1">
        <v>43690</v>
      </c>
      <c r="B597" t="s">
        <v>24</v>
      </c>
      <c r="C597" t="s">
        <v>517</v>
      </c>
      <c r="D597" t="s">
        <v>518</v>
      </c>
      <c r="E597" t="s">
        <v>519</v>
      </c>
      <c r="F597" t="s">
        <v>976</v>
      </c>
      <c r="G597" t="s">
        <v>48</v>
      </c>
      <c r="H597" t="s">
        <v>591</v>
      </c>
      <c r="I597" t="s">
        <v>471</v>
      </c>
      <c r="J597" s="2">
        <v>0</v>
      </c>
      <c r="K597" s="3">
        <v>277.55</v>
      </c>
      <c r="L597" t="s">
        <v>30</v>
      </c>
      <c r="M597" t="s">
        <v>31</v>
      </c>
      <c r="N597" t="s">
        <v>43</v>
      </c>
      <c r="P597" t="s">
        <v>22</v>
      </c>
      <c r="Q597" s="1">
        <v>43949.72892361111</v>
      </c>
    </row>
    <row r="598" spans="1:17" x14ac:dyDescent="0.35">
      <c r="A598" s="1">
        <v>43690</v>
      </c>
      <c r="B598" t="s">
        <v>24</v>
      </c>
      <c r="C598" t="s">
        <v>523</v>
      </c>
      <c r="D598" t="s">
        <v>524</v>
      </c>
      <c r="E598" t="s">
        <v>525</v>
      </c>
      <c r="F598" t="s">
        <v>976</v>
      </c>
      <c r="G598" t="s">
        <v>48</v>
      </c>
      <c r="H598" t="s">
        <v>591</v>
      </c>
      <c r="I598" t="s">
        <v>471</v>
      </c>
      <c r="J598" s="2">
        <v>0</v>
      </c>
      <c r="K598" s="3">
        <v>256.2</v>
      </c>
      <c r="L598" t="s">
        <v>30</v>
      </c>
      <c r="M598" t="s">
        <v>31</v>
      </c>
      <c r="N598" t="s">
        <v>43</v>
      </c>
      <c r="P598" t="s">
        <v>22</v>
      </c>
      <c r="Q598" s="1">
        <v>43949.72892361111</v>
      </c>
    </row>
    <row r="599" spans="1:17" x14ac:dyDescent="0.35">
      <c r="A599" s="1">
        <v>43693</v>
      </c>
      <c r="B599" t="s">
        <v>24</v>
      </c>
      <c r="C599" t="s">
        <v>529</v>
      </c>
      <c r="D599" t="s">
        <v>530</v>
      </c>
      <c r="E599" t="s">
        <v>531</v>
      </c>
      <c r="F599" t="s">
        <v>976</v>
      </c>
      <c r="G599" t="s">
        <v>48</v>
      </c>
      <c r="H599" t="s">
        <v>591</v>
      </c>
      <c r="I599" t="s">
        <v>471</v>
      </c>
      <c r="J599" s="2">
        <v>0</v>
      </c>
      <c r="K599" s="3">
        <v>295.55</v>
      </c>
      <c r="L599" t="s">
        <v>30</v>
      </c>
      <c r="M599" t="s">
        <v>31</v>
      </c>
      <c r="N599" t="s">
        <v>43</v>
      </c>
      <c r="P599" t="s">
        <v>22</v>
      </c>
      <c r="Q599" s="1">
        <v>43949.72892361111</v>
      </c>
    </row>
    <row r="600" spans="1:17" x14ac:dyDescent="0.35">
      <c r="A600" s="1">
        <v>43693</v>
      </c>
      <c r="B600" t="s">
        <v>24</v>
      </c>
      <c r="C600" t="s">
        <v>535</v>
      </c>
      <c r="D600" t="s">
        <v>536</v>
      </c>
      <c r="E600" t="s">
        <v>537</v>
      </c>
      <c r="F600" t="s">
        <v>976</v>
      </c>
      <c r="G600" t="s">
        <v>48</v>
      </c>
      <c r="H600" t="s">
        <v>591</v>
      </c>
      <c r="I600" t="s">
        <v>471</v>
      </c>
      <c r="J600" s="2">
        <v>0</v>
      </c>
      <c r="K600" s="3">
        <v>248.88</v>
      </c>
      <c r="L600" t="s">
        <v>30</v>
      </c>
      <c r="M600" t="s">
        <v>31</v>
      </c>
      <c r="N600" t="s">
        <v>43</v>
      </c>
      <c r="P600" t="s">
        <v>22</v>
      </c>
      <c r="Q600" s="1">
        <v>43949.72892361111</v>
      </c>
    </row>
    <row r="601" spans="1:17" x14ac:dyDescent="0.35">
      <c r="A601" s="1">
        <v>43696</v>
      </c>
      <c r="B601" t="s">
        <v>24</v>
      </c>
      <c r="C601" t="s">
        <v>544</v>
      </c>
      <c r="D601" t="s">
        <v>540</v>
      </c>
      <c r="E601" t="s">
        <v>541</v>
      </c>
      <c r="F601" t="s">
        <v>976</v>
      </c>
      <c r="G601" t="s">
        <v>48</v>
      </c>
      <c r="H601" t="s">
        <v>591</v>
      </c>
      <c r="I601" t="s">
        <v>471</v>
      </c>
      <c r="J601" s="2">
        <v>0</v>
      </c>
      <c r="K601" s="3">
        <v>256.2</v>
      </c>
      <c r="L601" t="s">
        <v>30</v>
      </c>
      <c r="M601" t="s">
        <v>31</v>
      </c>
      <c r="N601" t="s">
        <v>43</v>
      </c>
      <c r="P601" t="s">
        <v>22</v>
      </c>
      <c r="Q601" s="1">
        <v>43949.72892361111</v>
      </c>
    </row>
    <row r="602" spans="1:17" x14ac:dyDescent="0.35">
      <c r="A602" s="1">
        <v>43699</v>
      </c>
      <c r="B602" t="s">
        <v>24</v>
      </c>
      <c r="C602" t="s">
        <v>546</v>
      </c>
      <c r="D602" t="s">
        <v>547</v>
      </c>
      <c r="E602" t="s">
        <v>548</v>
      </c>
      <c r="F602" t="s">
        <v>976</v>
      </c>
      <c r="G602" t="s">
        <v>48</v>
      </c>
      <c r="H602" t="s">
        <v>591</v>
      </c>
      <c r="I602" t="s">
        <v>471</v>
      </c>
      <c r="J602" s="2">
        <v>0</v>
      </c>
      <c r="K602" s="3">
        <v>372.1</v>
      </c>
      <c r="L602" t="s">
        <v>30</v>
      </c>
      <c r="M602" t="s">
        <v>31</v>
      </c>
      <c r="N602" t="s">
        <v>43</v>
      </c>
      <c r="P602" t="s">
        <v>22</v>
      </c>
      <c r="Q602" s="1">
        <v>43949.72892361111</v>
      </c>
    </row>
    <row r="603" spans="1:17" x14ac:dyDescent="0.35">
      <c r="A603" s="1">
        <v>43700</v>
      </c>
      <c r="B603" t="s">
        <v>24</v>
      </c>
      <c r="C603" t="s">
        <v>552</v>
      </c>
      <c r="D603" t="s">
        <v>553</v>
      </c>
      <c r="E603" t="s">
        <v>554</v>
      </c>
      <c r="F603" t="s">
        <v>976</v>
      </c>
      <c r="G603" t="s">
        <v>48</v>
      </c>
      <c r="H603" t="s">
        <v>591</v>
      </c>
      <c r="I603" t="s">
        <v>471</v>
      </c>
      <c r="J603" s="2">
        <v>0</v>
      </c>
      <c r="K603" s="3">
        <v>243.39</v>
      </c>
      <c r="L603" t="s">
        <v>30</v>
      </c>
      <c r="M603" t="s">
        <v>31</v>
      </c>
      <c r="N603" t="s">
        <v>43</v>
      </c>
      <c r="P603" t="s">
        <v>22</v>
      </c>
      <c r="Q603" s="1">
        <v>43949.72892361111</v>
      </c>
    </row>
    <row r="604" spans="1:17" x14ac:dyDescent="0.35">
      <c r="A604" s="1">
        <v>43704</v>
      </c>
      <c r="B604" t="s">
        <v>24</v>
      </c>
      <c r="C604" t="s">
        <v>557</v>
      </c>
      <c r="D604" t="s">
        <v>558</v>
      </c>
      <c r="E604" t="s">
        <v>559</v>
      </c>
      <c r="F604" t="s">
        <v>976</v>
      </c>
      <c r="G604" t="s">
        <v>48</v>
      </c>
      <c r="H604" t="s">
        <v>591</v>
      </c>
      <c r="I604" t="s">
        <v>471</v>
      </c>
      <c r="J604" s="2">
        <v>0</v>
      </c>
      <c r="K604" s="3">
        <v>265.66000000000003</v>
      </c>
      <c r="L604" t="s">
        <v>30</v>
      </c>
      <c r="M604" t="s">
        <v>31</v>
      </c>
      <c r="N604" t="s">
        <v>43</v>
      </c>
      <c r="P604" t="s">
        <v>22</v>
      </c>
      <c r="Q604" s="1">
        <v>43949.72892361111</v>
      </c>
    </row>
    <row r="605" spans="1:17" x14ac:dyDescent="0.35">
      <c r="A605" s="1">
        <v>43705</v>
      </c>
      <c r="B605" t="s">
        <v>24</v>
      </c>
      <c r="C605" t="s">
        <v>563</v>
      </c>
      <c r="D605" t="s">
        <v>564</v>
      </c>
      <c r="E605" t="s">
        <v>565</v>
      </c>
      <c r="F605" t="s">
        <v>976</v>
      </c>
      <c r="G605" t="s">
        <v>48</v>
      </c>
      <c r="H605" t="s">
        <v>591</v>
      </c>
      <c r="I605" t="s">
        <v>471</v>
      </c>
      <c r="J605" s="2">
        <v>0</v>
      </c>
      <c r="K605" s="3">
        <v>244.92</v>
      </c>
      <c r="L605" t="s">
        <v>30</v>
      </c>
      <c r="M605" t="s">
        <v>31</v>
      </c>
      <c r="N605" t="s">
        <v>43</v>
      </c>
      <c r="P605" t="s">
        <v>22</v>
      </c>
      <c r="Q605" s="1">
        <v>43949.72892361111</v>
      </c>
    </row>
    <row r="606" spans="1:17" x14ac:dyDescent="0.35">
      <c r="A606" s="1">
        <v>43710</v>
      </c>
      <c r="B606" t="s">
        <v>24</v>
      </c>
      <c r="C606" t="s">
        <v>567</v>
      </c>
      <c r="D606" t="s">
        <v>568</v>
      </c>
      <c r="E606" t="s">
        <v>569</v>
      </c>
      <c r="F606" t="s">
        <v>976</v>
      </c>
      <c r="G606" t="s">
        <v>48</v>
      </c>
      <c r="H606" t="s">
        <v>591</v>
      </c>
      <c r="I606" t="s">
        <v>471</v>
      </c>
      <c r="J606" s="2">
        <v>0</v>
      </c>
      <c r="K606" s="3">
        <v>671</v>
      </c>
      <c r="L606" t="s">
        <v>30</v>
      </c>
      <c r="M606" t="s">
        <v>31</v>
      </c>
      <c r="N606" t="s">
        <v>43</v>
      </c>
      <c r="P606" t="s">
        <v>22</v>
      </c>
      <c r="Q606" s="1">
        <v>43949.72892361111</v>
      </c>
    </row>
    <row r="607" spans="1:17" x14ac:dyDescent="0.35">
      <c r="A607" s="1">
        <v>43710</v>
      </c>
      <c r="B607" t="s">
        <v>24</v>
      </c>
      <c r="C607" t="s">
        <v>575</v>
      </c>
      <c r="D607" t="s">
        <v>572</v>
      </c>
      <c r="E607" t="s">
        <v>573</v>
      </c>
      <c r="F607" t="s">
        <v>976</v>
      </c>
      <c r="G607" t="s">
        <v>48</v>
      </c>
      <c r="H607" t="s">
        <v>591</v>
      </c>
      <c r="I607" t="s">
        <v>471</v>
      </c>
      <c r="J607" s="2">
        <v>0</v>
      </c>
      <c r="K607" s="3">
        <v>617.32000000000005</v>
      </c>
      <c r="L607" t="s">
        <v>30</v>
      </c>
      <c r="M607" t="s">
        <v>31</v>
      </c>
      <c r="N607" t="s">
        <v>43</v>
      </c>
      <c r="P607" t="s">
        <v>22</v>
      </c>
      <c r="Q607" s="1">
        <v>43949.72892361111</v>
      </c>
    </row>
    <row r="608" spans="1:17" x14ac:dyDescent="0.35">
      <c r="A608" s="1">
        <v>43717</v>
      </c>
      <c r="B608" t="s">
        <v>24</v>
      </c>
      <c r="C608" t="s">
        <v>581</v>
      </c>
      <c r="D608" t="s">
        <v>582</v>
      </c>
      <c r="E608" t="s">
        <v>583</v>
      </c>
      <c r="F608" t="s">
        <v>976</v>
      </c>
      <c r="G608" t="s">
        <v>48</v>
      </c>
      <c r="H608" t="s">
        <v>591</v>
      </c>
      <c r="I608" t="s">
        <v>471</v>
      </c>
      <c r="J608" s="2">
        <v>0</v>
      </c>
      <c r="K608" s="3">
        <v>617.63</v>
      </c>
      <c r="L608" t="s">
        <v>30</v>
      </c>
      <c r="M608" t="s">
        <v>31</v>
      </c>
      <c r="N608" t="s">
        <v>43</v>
      </c>
      <c r="P608" t="s">
        <v>22</v>
      </c>
      <c r="Q608" s="1">
        <v>43949.72892361111</v>
      </c>
    </row>
    <row r="609" spans="1:17" x14ac:dyDescent="0.35">
      <c r="A609" s="1">
        <v>43718</v>
      </c>
      <c r="B609" t="s">
        <v>24</v>
      </c>
      <c r="C609" t="s">
        <v>585</v>
      </c>
      <c r="D609" t="s">
        <v>586</v>
      </c>
      <c r="E609" t="s">
        <v>587</v>
      </c>
      <c r="F609" t="s">
        <v>976</v>
      </c>
      <c r="G609" t="s">
        <v>48</v>
      </c>
      <c r="H609" t="s">
        <v>591</v>
      </c>
      <c r="I609" t="s">
        <v>471</v>
      </c>
      <c r="J609" s="2">
        <v>0</v>
      </c>
      <c r="K609" s="3">
        <v>76.86</v>
      </c>
      <c r="L609" t="s">
        <v>30</v>
      </c>
      <c r="M609" t="s">
        <v>31</v>
      </c>
      <c r="N609" t="s">
        <v>43</v>
      </c>
      <c r="P609" t="s">
        <v>22</v>
      </c>
      <c r="Q609" s="1">
        <v>43949.72892361111</v>
      </c>
    </row>
    <row r="610" spans="1:17" x14ac:dyDescent="0.35">
      <c r="A610" s="1">
        <v>43718</v>
      </c>
      <c r="B610" t="s">
        <v>24</v>
      </c>
      <c r="C610" t="s">
        <v>585</v>
      </c>
      <c r="D610" t="s">
        <v>586</v>
      </c>
      <c r="E610" t="s">
        <v>587</v>
      </c>
      <c r="F610" t="s">
        <v>976</v>
      </c>
      <c r="G610" t="s">
        <v>48</v>
      </c>
      <c r="H610" t="s">
        <v>591</v>
      </c>
      <c r="I610" t="s">
        <v>471</v>
      </c>
      <c r="J610" s="2">
        <v>0</v>
      </c>
      <c r="K610" s="3">
        <v>211.37</v>
      </c>
      <c r="L610" t="s">
        <v>30</v>
      </c>
      <c r="M610" t="s">
        <v>31</v>
      </c>
      <c r="N610" t="s">
        <v>43</v>
      </c>
      <c r="P610" t="s">
        <v>22</v>
      </c>
      <c r="Q610" s="1">
        <v>43949.72892361111</v>
      </c>
    </row>
    <row r="611" spans="1:17" x14ac:dyDescent="0.35">
      <c r="A611" s="1">
        <v>43724</v>
      </c>
      <c r="B611" t="s">
        <v>24</v>
      </c>
      <c r="C611" t="s">
        <v>593</v>
      </c>
      <c r="D611" t="s">
        <v>594</v>
      </c>
      <c r="E611" t="s">
        <v>595</v>
      </c>
      <c r="F611" t="s">
        <v>976</v>
      </c>
      <c r="G611" t="s">
        <v>48</v>
      </c>
      <c r="H611" t="s">
        <v>591</v>
      </c>
      <c r="I611" t="s">
        <v>471</v>
      </c>
      <c r="J611" s="2">
        <v>0</v>
      </c>
      <c r="K611" s="3">
        <v>97.6</v>
      </c>
      <c r="L611" t="s">
        <v>30</v>
      </c>
      <c r="M611" t="s">
        <v>31</v>
      </c>
      <c r="N611" t="s">
        <v>43</v>
      </c>
      <c r="P611" t="s">
        <v>22</v>
      </c>
      <c r="Q611" s="1">
        <v>43949.72892361111</v>
      </c>
    </row>
    <row r="612" spans="1:17" x14ac:dyDescent="0.35">
      <c r="A612" s="1">
        <v>43731</v>
      </c>
      <c r="B612" t="s">
        <v>24</v>
      </c>
      <c r="C612" t="s">
        <v>599</v>
      </c>
      <c r="D612" t="s">
        <v>600</v>
      </c>
      <c r="E612" t="s">
        <v>601</v>
      </c>
      <c r="F612" t="s">
        <v>976</v>
      </c>
      <c r="G612" t="s">
        <v>48</v>
      </c>
      <c r="H612" t="s">
        <v>591</v>
      </c>
      <c r="I612" t="s">
        <v>471</v>
      </c>
      <c r="J612" s="2">
        <v>0</v>
      </c>
      <c r="K612" s="3">
        <v>525.21</v>
      </c>
      <c r="L612" t="s">
        <v>30</v>
      </c>
      <c r="M612" t="s">
        <v>31</v>
      </c>
      <c r="N612" t="s">
        <v>43</v>
      </c>
      <c r="P612" t="s">
        <v>22</v>
      </c>
      <c r="Q612" s="1">
        <v>43949.72892361111</v>
      </c>
    </row>
    <row r="613" spans="1:17" x14ac:dyDescent="0.35">
      <c r="A613" s="1">
        <v>43731</v>
      </c>
      <c r="B613" t="s">
        <v>24</v>
      </c>
      <c r="C613" t="s">
        <v>604</v>
      </c>
      <c r="D613" t="s">
        <v>605</v>
      </c>
      <c r="E613" t="s">
        <v>606</v>
      </c>
      <c r="F613" t="s">
        <v>976</v>
      </c>
      <c r="G613" t="s">
        <v>48</v>
      </c>
      <c r="H613" t="s">
        <v>591</v>
      </c>
      <c r="I613" t="s">
        <v>471</v>
      </c>
      <c r="J613" s="2">
        <v>0</v>
      </c>
      <c r="K613" s="3">
        <v>475.19</v>
      </c>
      <c r="L613" t="s">
        <v>30</v>
      </c>
      <c r="M613" t="s">
        <v>31</v>
      </c>
      <c r="N613" t="s">
        <v>43</v>
      </c>
      <c r="P613" t="s">
        <v>22</v>
      </c>
      <c r="Q613" s="1">
        <v>43949.72892361111</v>
      </c>
    </row>
    <row r="614" spans="1:17" x14ac:dyDescent="0.35">
      <c r="A614" s="1">
        <v>43738</v>
      </c>
      <c r="B614" t="s">
        <v>24</v>
      </c>
      <c r="C614" t="s">
        <v>612</v>
      </c>
      <c r="D614" t="s">
        <v>613</v>
      </c>
      <c r="E614" t="s">
        <v>614</v>
      </c>
      <c r="F614" t="s">
        <v>976</v>
      </c>
      <c r="G614" t="s">
        <v>48</v>
      </c>
      <c r="H614" t="s">
        <v>591</v>
      </c>
      <c r="I614" t="s">
        <v>471</v>
      </c>
      <c r="J614" s="2">
        <v>0</v>
      </c>
      <c r="K614" s="3">
        <v>449.57</v>
      </c>
      <c r="L614" t="s">
        <v>30</v>
      </c>
      <c r="M614" t="s">
        <v>31</v>
      </c>
      <c r="N614" t="s">
        <v>43</v>
      </c>
      <c r="P614" t="s">
        <v>22</v>
      </c>
      <c r="Q614" s="1">
        <v>43949.72892361111</v>
      </c>
    </row>
    <row r="615" spans="1:17" x14ac:dyDescent="0.35">
      <c r="A615" s="1">
        <v>43892</v>
      </c>
      <c r="B615" t="s">
        <v>24</v>
      </c>
      <c r="C615" t="s">
        <v>678</v>
      </c>
      <c r="D615" t="s">
        <v>669</v>
      </c>
      <c r="E615" t="s">
        <v>670</v>
      </c>
      <c r="F615" t="s">
        <v>976</v>
      </c>
      <c r="G615" t="s">
        <v>48</v>
      </c>
      <c r="H615" t="s">
        <v>591</v>
      </c>
      <c r="I615" t="s">
        <v>471</v>
      </c>
      <c r="J615" s="2">
        <v>0</v>
      </c>
      <c r="K615" s="3">
        <v>65.209999999999994</v>
      </c>
      <c r="L615" t="s">
        <v>30</v>
      </c>
      <c r="M615" t="s">
        <v>31</v>
      </c>
      <c r="N615" t="s">
        <v>43</v>
      </c>
      <c r="P615" t="s">
        <v>22</v>
      </c>
      <c r="Q615" s="1">
        <v>43949.72892361111</v>
      </c>
    </row>
    <row r="616" spans="1:17" x14ac:dyDescent="0.35">
      <c r="A616" s="1">
        <v>43892</v>
      </c>
      <c r="B616" t="s">
        <v>24</v>
      </c>
      <c r="C616" t="s">
        <v>680</v>
      </c>
      <c r="D616" t="s">
        <v>681</v>
      </c>
      <c r="E616" t="s">
        <v>682</v>
      </c>
      <c r="F616" t="s">
        <v>976</v>
      </c>
      <c r="G616" t="s">
        <v>48</v>
      </c>
      <c r="H616" t="s">
        <v>591</v>
      </c>
      <c r="I616" t="s">
        <v>471</v>
      </c>
      <c r="J616" s="2">
        <v>0</v>
      </c>
      <c r="K616" s="3">
        <v>142.6</v>
      </c>
      <c r="L616" t="s">
        <v>30</v>
      </c>
      <c r="M616" t="s">
        <v>31</v>
      </c>
      <c r="N616" t="s">
        <v>43</v>
      </c>
      <c r="P616" t="s">
        <v>22</v>
      </c>
      <c r="Q616" s="1">
        <v>43949.72892361111</v>
      </c>
    </row>
    <row r="617" spans="1:17" x14ac:dyDescent="0.35">
      <c r="A617" s="1">
        <v>43892</v>
      </c>
      <c r="B617" t="s">
        <v>24</v>
      </c>
      <c r="C617" t="s">
        <v>684</v>
      </c>
      <c r="D617" t="s">
        <v>568</v>
      </c>
      <c r="E617" t="s">
        <v>569</v>
      </c>
      <c r="F617" t="s">
        <v>976</v>
      </c>
      <c r="G617" t="s">
        <v>48</v>
      </c>
      <c r="H617" t="s">
        <v>591</v>
      </c>
      <c r="I617" t="s">
        <v>471</v>
      </c>
      <c r="J617" s="2">
        <v>0</v>
      </c>
      <c r="K617" s="3">
        <v>181.13</v>
      </c>
      <c r="L617" t="s">
        <v>30</v>
      </c>
      <c r="M617" t="s">
        <v>31</v>
      </c>
      <c r="N617" t="s">
        <v>43</v>
      </c>
      <c r="P617" t="s">
        <v>22</v>
      </c>
      <c r="Q617" s="1">
        <v>43949.72892361111</v>
      </c>
    </row>
    <row r="618" spans="1:17" x14ac:dyDescent="0.35">
      <c r="A618" s="1">
        <v>43893</v>
      </c>
      <c r="B618" t="s">
        <v>24</v>
      </c>
      <c r="C618" t="s">
        <v>689</v>
      </c>
      <c r="D618" t="s">
        <v>536</v>
      </c>
      <c r="E618" t="s">
        <v>537</v>
      </c>
      <c r="F618" t="s">
        <v>976</v>
      </c>
      <c r="G618" t="s">
        <v>48</v>
      </c>
      <c r="H618" t="s">
        <v>591</v>
      </c>
      <c r="I618" t="s">
        <v>471</v>
      </c>
      <c r="J618" s="2">
        <v>0</v>
      </c>
      <c r="K618" s="3">
        <v>65.52</v>
      </c>
      <c r="L618" t="s">
        <v>30</v>
      </c>
      <c r="M618" t="s">
        <v>31</v>
      </c>
      <c r="N618" t="s">
        <v>43</v>
      </c>
      <c r="P618" t="s">
        <v>22</v>
      </c>
      <c r="Q618" s="1">
        <v>43949.72892361111</v>
      </c>
    </row>
    <row r="619" spans="1:17" x14ac:dyDescent="0.35">
      <c r="A619" s="1">
        <v>43676</v>
      </c>
      <c r="B619" t="s">
        <v>24</v>
      </c>
      <c r="C619" t="s">
        <v>1161</v>
      </c>
      <c r="D619" t="s">
        <v>1162</v>
      </c>
      <c r="F619" t="s">
        <v>1164</v>
      </c>
      <c r="G619" t="s">
        <v>1103</v>
      </c>
      <c r="H619" t="s">
        <v>591</v>
      </c>
      <c r="I619" t="s">
        <v>471</v>
      </c>
      <c r="J619" s="2">
        <v>0</v>
      </c>
      <c r="K619" s="3">
        <v>36</v>
      </c>
      <c r="L619" t="s">
        <v>30</v>
      </c>
      <c r="M619" t="s">
        <v>31</v>
      </c>
      <c r="N619" t="s">
        <v>43</v>
      </c>
      <c r="P619" t="s">
        <v>22</v>
      </c>
      <c r="Q619" s="1">
        <v>43949.72892361111</v>
      </c>
    </row>
    <row r="620" spans="1:17" x14ac:dyDescent="0.35">
      <c r="A620" s="1">
        <v>43676</v>
      </c>
      <c r="B620" t="s">
        <v>24</v>
      </c>
      <c r="C620" t="s">
        <v>1165</v>
      </c>
      <c r="D620" t="s">
        <v>1166</v>
      </c>
      <c r="F620" t="s">
        <v>1164</v>
      </c>
      <c r="G620" t="s">
        <v>1103</v>
      </c>
      <c r="H620" t="s">
        <v>591</v>
      </c>
      <c r="I620" t="s">
        <v>471</v>
      </c>
      <c r="J620" s="2">
        <v>0</v>
      </c>
      <c r="K620" s="3">
        <v>36.25</v>
      </c>
      <c r="L620" t="s">
        <v>30</v>
      </c>
      <c r="M620" t="s">
        <v>31</v>
      </c>
      <c r="N620" t="s">
        <v>43</v>
      </c>
      <c r="P620" t="s">
        <v>22</v>
      </c>
      <c r="Q620" s="1">
        <v>43949.72892361111</v>
      </c>
    </row>
    <row r="621" spans="1:17" x14ac:dyDescent="0.35">
      <c r="A621" s="1">
        <v>43700</v>
      </c>
      <c r="B621" t="s">
        <v>24</v>
      </c>
      <c r="C621" t="s">
        <v>1184</v>
      </c>
      <c r="D621" t="s">
        <v>1185</v>
      </c>
      <c r="F621" t="s">
        <v>1164</v>
      </c>
      <c r="G621" t="s">
        <v>1103</v>
      </c>
      <c r="H621" t="s">
        <v>591</v>
      </c>
      <c r="I621" t="s">
        <v>471</v>
      </c>
      <c r="J621" s="2">
        <v>0</v>
      </c>
      <c r="K621" s="3">
        <v>29.7</v>
      </c>
      <c r="L621" t="s">
        <v>30</v>
      </c>
      <c r="M621" t="s">
        <v>31</v>
      </c>
      <c r="N621" t="s">
        <v>43</v>
      </c>
      <c r="P621" t="s">
        <v>22</v>
      </c>
      <c r="Q621" s="1">
        <v>43949.72892361111</v>
      </c>
    </row>
    <row r="622" spans="1:17" x14ac:dyDescent="0.35">
      <c r="A622" s="1">
        <v>43763</v>
      </c>
      <c r="B622" t="s">
        <v>24</v>
      </c>
      <c r="C622" t="s">
        <v>1278</v>
      </c>
      <c r="D622" t="s">
        <v>1279</v>
      </c>
      <c r="F622" t="s">
        <v>1164</v>
      </c>
      <c r="G622" t="s">
        <v>1103</v>
      </c>
      <c r="H622" t="s">
        <v>591</v>
      </c>
      <c r="I622" t="s">
        <v>471</v>
      </c>
      <c r="J622" s="2">
        <v>0</v>
      </c>
      <c r="K622" s="3">
        <v>11.21</v>
      </c>
      <c r="L622" t="s">
        <v>30</v>
      </c>
      <c r="M622" t="s">
        <v>31</v>
      </c>
      <c r="N622" t="s">
        <v>43</v>
      </c>
      <c r="P622" t="s">
        <v>22</v>
      </c>
      <c r="Q622" s="1">
        <v>43949.72892361111</v>
      </c>
    </row>
    <row r="623" spans="1:17" x14ac:dyDescent="0.35">
      <c r="A623" s="1">
        <v>43763</v>
      </c>
      <c r="B623" t="s">
        <v>24</v>
      </c>
      <c r="C623" t="s">
        <v>1281</v>
      </c>
      <c r="D623" t="s">
        <v>1279</v>
      </c>
      <c r="F623" t="s">
        <v>1164</v>
      </c>
      <c r="G623" t="s">
        <v>1103</v>
      </c>
      <c r="H623" t="s">
        <v>591</v>
      </c>
      <c r="I623" t="s">
        <v>471</v>
      </c>
      <c r="J623" s="2">
        <v>0</v>
      </c>
      <c r="K623" s="3">
        <v>44.88</v>
      </c>
      <c r="L623" t="s">
        <v>30</v>
      </c>
      <c r="M623" t="s">
        <v>31</v>
      </c>
      <c r="N623" t="s">
        <v>43</v>
      </c>
      <c r="P623" t="s">
        <v>22</v>
      </c>
      <c r="Q623" s="1">
        <v>43949.72892361111</v>
      </c>
    </row>
    <row r="624" spans="1:17" x14ac:dyDescent="0.35">
      <c r="A624" s="1">
        <v>43791</v>
      </c>
      <c r="B624" t="s">
        <v>24</v>
      </c>
      <c r="C624" t="s">
        <v>1308</v>
      </c>
      <c r="D624" t="s">
        <v>1309</v>
      </c>
      <c r="F624" t="s">
        <v>1164</v>
      </c>
      <c r="G624" t="s">
        <v>1103</v>
      </c>
      <c r="H624" t="s">
        <v>591</v>
      </c>
      <c r="I624" t="s">
        <v>471</v>
      </c>
      <c r="J624" s="2">
        <v>0</v>
      </c>
      <c r="K624" s="3">
        <v>61.27</v>
      </c>
      <c r="L624" t="s">
        <v>30</v>
      </c>
      <c r="M624" t="s">
        <v>31</v>
      </c>
      <c r="N624" t="s">
        <v>43</v>
      </c>
      <c r="P624" t="s">
        <v>22</v>
      </c>
      <c r="Q624" s="1">
        <v>43949.72892361111</v>
      </c>
    </row>
    <row r="625" spans="1:17" x14ac:dyDescent="0.35">
      <c r="A625" s="1">
        <v>43819</v>
      </c>
      <c r="B625" t="s">
        <v>24</v>
      </c>
      <c r="C625" t="s">
        <v>1333</v>
      </c>
      <c r="D625" t="s">
        <v>1334</v>
      </c>
      <c r="F625" t="s">
        <v>1164</v>
      </c>
      <c r="G625" t="s">
        <v>1103</v>
      </c>
      <c r="H625" t="s">
        <v>591</v>
      </c>
      <c r="I625" t="s">
        <v>471</v>
      </c>
      <c r="J625" s="2">
        <v>0</v>
      </c>
      <c r="K625" s="3">
        <v>71.89</v>
      </c>
      <c r="L625" t="s">
        <v>30</v>
      </c>
      <c r="M625" t="s">
        <v>31</v>
      </c>
      <c r="N625" t="s">
        <v>43</v>
      </c>
      <c r="P625" t="s">
        <v>22</v>
      </c>
      <c r="Q625" s="1">
        <v>43949.72892361111</v>
      </c>
    </row>
    <row r="626" spans="1:17" x14ac:dyDescent="0.35">
      <c r="A626" s="1">
        <v>43819</v>
      </c>
      <c r="B626" t="s">
        <v>24</v>
      </c>
      <c r="C626" t="s">
        <v>1336</v>
      </c>
      <c r="D626" t="s">
        <v>1334</v>
      </c>
      <c r="F626" t="s">
        <v>1164</v>
      </c>
      <c r="G626" t="s">
        <v>1103</v>
      </c>
      <c r="H626" t="s">
        <v>591</v>
      </c>
      <c r="I626" t="s">
        <v>471</v>
      </c>
      <c r="J626" s="2">
        <v>0</v>
      </c>
      <c r="K626" s="3">
        <v>19.87</v>
      </c>
      <c r="L626" t="s">
        <v>30</v>
      </c>
      <c r="M626" t="s">
        <v>31</v>
      </c>
      <c r="N626" t="s">
        <v>43</v>
      </c>
      <c r="P626" t="s">
        <v>22</v>
      </c>
      <c r="Q626" s="1">
        <v>43949.72892361111</v>
      </c>
    </row>
    <row r="627" spans="1:17" x14ac:dyDescent="0.35">
      <c r="A627" s="1">
        <v>43819</v>
      </c>
      <c r="B627" t="s">
        <v>24</v>
      </c>
      <c r="C627" t="s">
        <v>1338</v>
      </c>
      <c r="D627" t="s">
        <v>1339</v>
      </c>
      <c r="F627" t="s">
        <v>1164</v>
      </c>
      <c r="G627" t="s">
        <v>1103</v>
      </c>
      <c r="H627" t="s">
        <v>591</v>
      </c>
      <c r="I627" t="s">
        <v>471</v>
      </c>
      <c r="J627" s="2">
        <v>0</v>
      </c>
      <c r="K627" s="3">
        <v>46.75</v>
      </c>
      <c r="L627" t="s">
        <v>30</v>
      </c>
      <c r="M627" t="s">
        <v>31</v>
      </c>
      <c r="N627" t="s">
        <v>43</v>
      </c>
      <c r="P627" t="s">
        <v>22</v>
      </c>
      <c r="Q627" s="1">
        <v>43949.72892361111</v>
      </c>
    </row>
    <row r="628" spans="1:17" x14ac:dyDescent="0.35">
      <c r="A628" s="1">
        <v>43819</v>
      </c>
      <c r="B628" t="s">
        <v>24</v>
      </c>
      <c r="C628" t="s">
        <v>1341</v>
      </c>
      <c r="D628" t="s">
        <v>1334</v>
      </c>
      <c r="F628" t="s">
        <v>1164</v>
      </c>
      <c r="G628" t="s">
        <v>1103</v>
      </c>
      <c r="H628" t="s">
        <v>591</v>
      </c>
      <c r="I628" t="s">
        <v>471</v>
      </c>
      <c r="J628" s="2">
        <v>0</v>
      </c>
      <c r="K628" s="3">
        <v>70.91</v>
      </c>
      <c r="L628" t="s">
        <v>30</v>
      </c>
      <c r="M628" t="s">
        <v>31</v>
      </c>
      <c r="N628" t="s">
        <v>43</v>
      </c>
      <c r="P628" t="s">
        <v>22</v>
      </c>
      <c r="Q628" s="1">
        <v>43949.72892361111</v>
      </c>
    </row>
    <row r="629" spans="1:17" x14ac:dyDescent="0.35">
      <c r="A629" s="1">
        <v>43819</v>
      </c>
      <c r="B629" t="s">
        <v>24</v>
      </c>
      <c r="C629" t="s">
        <v>1343</v>
      </c>
      <c r="D629" t="s">
        <v>1334</v>
      </c>
      <c r="F629" t="s">
        <v>1164</v>
      </c>
      <c r="G629" t="s">
        <v>1103</v>
      </c>
      <c r="H629" t="s">
        <v>591</v>
      </c>
      <c r="I629" t="s">
        <v>471</v>
      </c>
      <c r="J629" s="2">
        <v>0</v>
      </c>
      <c r="K629" s="3">
        <v>265.82</v>
      </c>
      <c r="L629" t="s">
        <v>30</v>
      </c>
      <c r="M629" t="s">
        <v>31</v>
      </c>
      <c r="N629" t="s">
        <v>43</v>
      </c>
      <c r="P629" t="s">
        <v>22</v>
      </c>
      <c r="Q629" s="1">
        <v>43949.72892361111</v>
      </c>
    </row>
    <row r="630" spans="1:17" x14ac:dyDescent="0.35">
      <c r="A630" s="1">
        <v>43822</v>
      </c>
      <c r="B630" t="s">
        <v>24</v>
      </c>
      <c r="C630" t="s">
        <v>1345</v>
      </c>
      <c r="D630" t="s">
        <v>1346</v>
      </c>
      <c r="F630" t="s">
        <v>1164</v>
      </c>
      <c r="G630" t="s">
        <v>1103</v>
      </c>
      <c r="H630" t="s">
        <v>591</v>
      </c>
      <c r="I630" t="s">
        <v>471</v>
      </c>
      <c r="J630" s="2">
        <v>0</v>
      </c>
      <c r="K630" s="3">
        <v>33.79</v>
      </c>
      <c r="L630" t="s">
        <v>30</v>
      </c>
      <c r="M630" t="s">
        <v>31</v>
      </c>
      <c r="N630" t="s">
        <v>43</v>
      </c>
      <c r="P630" t="s">
        <v>22</v>
      </c>
      <c r="Q630" s="1">
        <v>43949.72892361111</v>
      </c>
    </row>
    <row r="631" spans="1:17" x14ac:dyDescent="0.35">
      <c r="A631" s="1">
        <v>43822</v>
      </c>
      <c r="B631" t="s">
        <v>24</v>
      </c>
      <c r="C631" t="s">
        <v>1348</v>
      </c>
      <c r="D631" t="s">
        <v>1199</v>
      </c>
      <c r="F631" t="s">
        <v>1164</v>
      </c>
      <c r="G631" t="s">
        <v>1103</v>
      </c>
      <c r="H631" t="s">
        <v>591</v>
      </c>
      <c r="I631" t="s">
        <v>471</v>
      </c>
      <c r="J631" s="2">
        <v>0</v>
      </c>
      <c r="K631" s="3">
        <v>14.95</v>
      </c>
      <c r="L631" t="s">
        <v>30</v>
      </c>
      <c r="M631" t="s">
        <v>31</v>
      </c>
      <c r="N631" t="s">
        <v>43</v>
      </c>
      <c r="P631" t="s">
        <v>22</v>
      </c>
      <c r="Q631" s="1">
        <v>43949.72892361111</v>
      </c>
    </row>
    <row r="632" spans="1:17" x14ac:dyDescent="0.35">
      <c r="A632" s="1">
        <v>43822</v>
      </c>
      <c r="B632" t="s">
        <v>24</v>
      </c>
      <c r="C632" t="s">
        <v>1350</v>
      </c>
      <c r="D632" t="s">
        <v>1199</v>
      </c>
      <c r="F632" t="s">
        <v>1164</v>
      </c>
      <c r="G632" t="s">
        <v>1103</v>
      </c>
      <c r="H632" t="s">
        <v>591</v>
      </c>
      <c r="I632" t="s">
        <v>471</v>
      </c>
      <c r="J632" s="2">
        <v>0</v>
      </c>
      <c r="K632" s="3">
        <v>12.65</v>
      </c>
      <c r="L632" t="s">
        <v>30</v>
      </c>
      <c r="M632" t="s">
        <v>31</v>
      </c>
      <c r="N632" t="s">
        <v>43</v>
      </c>
      <c r="P632" t="s">
        <v>22</v>
      </c>
      <c r="Q632" s="1">
        <v>43949.72892361111</v>
      </c>
    </row>
    <row r="633" spans="1:17" x14ac:dyDescent="0.35">
      <c r="A633" s="1">
        <v>43829</v>
      </c>
      <c r="B633" t="s">
        <v>24</v>
      </c>
      <c r="C633" t="s">
        <v>1368</v>
      </c>
      <c r="D633" t="s">
        <v>1369</v>
      </c>
      <c r="F633" t="s">
        <v>1164</v>
      </c>
      <c r="G633" t="s">
        <v>1103</v>
      </c>
      <c r="H633" t="s">
        <v>591</v>
      </c>
      <c r="I633" t="s">
        <v>471</v>
      </c>
      <c r="J633" s="2">
        <v>0</v>
      </c>
      <c r="K633" s="3">
        <v>94.62</v>
      </c>
      <c r="L633" t="s">
        <v>30</v>
      </c>
      <c r="M633" t="s">
        <v>31</v>
      </c>
      <c r="N633" t="s">
        <v>43</v>
      </c>
      <c r="P633" t="s">
        <v>22</v>
      </c>
      <c r="Q633" s="1">
        <v>43949.72892361111</v>
      </c>
    </row>
    <row r="634" spans="1:17" x14ac:dyDescent="0.35">
      <c r="A634" s="1">
        <v>43880</v>
      </c>
      <c r="B634" t="s">
        <v>24</v>
      </c>
      <c r="C634" t="s">
        <v>1412</v>
      </c>
      <c r="D634" t="s">
        <v>1279</v>
      </c>
      <c r="F634" t="s">
        <v>1413</v>
      </c>
      <c r="G634" t="s">
        <v>1103</v>
      </c>
      <c r="H634" t="s">
        <v>470</v>
      </c>
      <c r="I634" t="s">
        <v>471</v>
      </c>
      <c r="J634" s="2">
        <v>282.60000000000002</v>
      </c>
      <c r="K634" s="3">
        <v>7053.7</v>
      </c>
      <c r="L634" t="s">
        <v>30</v>
      </c>
      <c r="M634" t="s">
        <v>31</v>
      </c>
      <c r="N634" t="s">
        <v>43</v>
      </c>
      <c r="P634" t="s">
        <v>22</v>
      </c>
      <c r="Q634" s="1">
        <v>43949.722777777781</v>
      </c>
    </row>
    <row r="635" spans="1:17" x14ac:dyDescent="0.35">
      <c r="A635" s="1">
        <v>43880</v>
      </c>
      <c r="B635" t="s">
        <v>24</v>
      </c>
      <c r="C635" t="s">
        <v>1412</v>
      </c>
      <c r="D635" t="s">
        <v>1279</v>
      </c>
      <c r="F635" t="s">
        <v>1164</v>
      </c>
      <c r="G635" t="s">
        <v>1103</v>
      </c>
      <c r="H635" t="s">
        <v>591</v>
      </c>
      <c r="I635" t="s">
        <v>471</v>
      </c>
      <c r="J635" s="2">
        <v>0</v>
      </c>
      <c r="K635" s="3">
        <v>11.3</v>
      </c>
      <c r="L635" t="s">
        <v>30</v>
      </c>
      <c r="M635" t="s">
        <v>31</v>
      </c>
      <c r="N635" t="s">
        <v>43</v>
      </c>
      <c r="P635" t="s">
        <v>22</v>
      </c>
      <c r="Q635" s="1">
        <v>43949.722777777781</v>
      </c>
    </row>
    <row r="636" spans="1:17" x14ac:dyDescent="0.35">
      <c r="A636" s="1">
        <v>44006</v>
      </c>
      <c r="B636" t="s">
        <v>24</v>
      </c>
      <c r="C636" t="s">
        <v>1510</v>
      </c>
      <c r="D636" t="s">
        <v>1511</v>
      </c>
      <c r="F636" t="s">
        <v>1512</v>
      </c>
      <c r="G636" t="s">
        <v>1103</v>
      </c>
      <c r="H636" t="s">
        <v>470</v>
      </c>
      <c r="I636" t="s">
        <v>471</v>
      </c>
      <c r="J636" s="2">
        <v>60.6</v>
      </c>
      <c r="K636" s="3">
        <v>1620.14</v>
      </c>
      <c r="N636" t="s">
        <v>43</v>
      </c>
      <c r="P636" t="s">
        <v>22</v>
      </c>
      <c r="Q636" s="1">
        <v>44089.61109953704</v>
      </c>
    </row>
    <row r="637" spans="1:17" x14ac:dyDescent="0.35">
      <c r="A637" s="1">
        <v>43853</v>
      </c>
      <c r="B637" t="s">
        <v>24</v>
      </c>
      <c r="C637" t="s">
        <v>1821</v>
      </c>
      <c r="D637" t="s">
        <v>1611</v>
      </c>
      <c r="F637" t="s">
        <v>1822</v>
      </c>
      <c r="G637" t="s">
        <v>1609</v>
      </c>
      <c r="H637" t="s">
        <v>23</v>
      </c>
      <c r="J637" s="2">
        <v>0</v>
      </c>
      <c r="K637" s="3">
        <v>100</v>
      </c>
      <c r="L637" t="s">
        <v>30</v>
      </c>
      <c r="M637" t="s">
        <v>31</v>
      </c>
      <c r="N637" t="s">
        <v>43</v>
      </c>
      <c r="P637" t="s">
        <v>22</v>
      </c>
      <c r="Q637" s="1">
        <v>43949.722071759257</v>
      </c>
    </row>
    <row r="638" spans="1:17" x14ac:dyDescent="0.35">
      <c r="A638" s="1">
        <v>43999</v>
      </c>
      <c r="B638" t="s">
        <v>1100</v>
      </c>
      <c r="C638" t="s">
        <v>2295</v>
      </c>
      <c r="D638" t="s">
        <v>1511</v>
      </c>
      <c r="F638" t="s">
        <v>2296</v>
      </c>
      <c r="G638" t="s">
        <v>2246</v>
      </c>
      <c r="H638" t="s">
        <v>1103</v>
      </c>
      <c r="I638" t="s">
        <v>471</v>
      </c>
      <c r="J638" s="2">
        <v>60.6</v>
      </c>
      <c r="K638" s="3">
        <v>1515</v>
      </c>
      <c r="N638" t="s">
        <v>43</v>
      </c>
      <c r="O638" t="s">
        <v>2297</v>
      </c>
      <c r="P638" t="s">
        <v>451</v>
      </c>
      <c r="Q638" s="1">
        <v>44074.556655092587</v>
      </c>
    </row>
    <row r="639" spans="1:17" x14ac:dyDescent="0.35">
      <c r="A639" s="1">
        <v>44007</v>
      </c>
      <c r="B639" t="s">
        <v>1100</v>
      </c>
      <c r="C639" t="s">
        <v>2335</v>
      </c>
      <c r="D639" t="s">
        <v>1266</v>
      </c>
      <c r="F639" t="s">
        <v>2336</v>
      </c>
      <c r="G639" t="s">
        <v>2333</v>
      </c>
      <c r="H639" t="s">
        <v>1103</v>
      </c>
      <c r="J639" s="2">
        <v>0</v>
      </c>
      <c r="K639" s="3">
        <v>3872</v>
      </c>
      <c r="N639" t="s">
        <v>43</v>
      </c>
      <c r="O639" t="s">
        <v>2337</v>
      </c>
      <c r="P639" t="s">
        <v>22</v>
      </c>
      <c r="Q639" s="1">
        <v>44069.629629629628</v>
      </c>
    </row>
    <row r="640" spans="1:17" x14ac:dyDescent="0.35">
      <c r="A640" s="1">
        <v>43689</v>
      </c>
      <c r="B640" t="s">
        <v>24</v>
      </c>
      <c r="C640" t="s">
        <v>492</v>
      </c>
      <c r="D640" t="s">
        <v>485</v>
      </c>
      <c r="E640" t="s">
        <v>486</v>
      </c>
      <c r="F640" t="s">
        <v>2608</v>
      </c>
      <c r="G640" t="s">
        <v>2607</v>
      </c>
      <c r="H640" t="s">
        <v>48</v>
      </c>
      <c r="I640" t="s">
        <v>471</v>
      </c>
      <c r="J640" s="2">
        <v>0</v>
      </c>
      <c r="K640" s="3">
        <v>173.85</v>
      </c>
      <c r="L640" t="s">
        <v>30</v>
      </c>
      <c r="M640" t="s">
        <v>31</v>
      </c>
      <c r="N640" t="s">
        <v>43</v>
      </c>
      <c r="P640" t="s">
        <v>22</v>
      </c>
      <c r="Q640" s="1">
        <v>43949.725462962961</v>
      </c>
    </row>
    <row r="641" spans="1:17" x14ac:dyDescent="0.35">
      <c r="A641" s="1">
        <v>43700</v>
      </c>
      <c r="B641" t="s">
        <v>24</v>
      </c>
      <c r="C641" t="s">
        <v>552</v>
      </c>
      <c r="D641" t="s">
        <v>553</v>
      </c>
      <c r="E641" t="s">
        <v>554</v>
      </c>
      <c r="F641" t="s">
        <v>2608</v>
      </c>
      <c r="G641" t="s">
        <v>2607</v>
      </c>
      <c r="H641" t="s">
        <v>48</v>
      </c>
      <c r="I641" t="s">
        <v>471</v>
      </c>
      <c r="J641" s="2">
        <v>0</v>
      </c>
      <c r="K641" s="3">
        <v>15.55</v>
      </c>
      <c r="L641" t="s">
        <v>30</v>
      </c>
      <c r="M641" t="s">
        <v>31</v>
      </c>
      <c r="N641" t="s">
        <v>43</v>
      </c>
      <c r="P641" t="s">
        <v>22</v>
      </c>
      <c r="Q641" s="1">
        <v>43949.725462962961</v>
      </c>
    </row>
    <row r="642" spans="1:17" x14ac:dyDescent="0.35">
      <c r="A642" s="1">
        <v>43710</v>
      </c>
      <c r="B642" t="s">
        <v>24</v>
      </c>
      <c r="C642" t="s">
        <v>571</v>
      </c>
      <c r="D642" t="s">
        <v>572</v>
      </c>
      <c r="E642" t="s">
        <v>573</v>
      </c>
      <c r="F642" t="s">
        <v>2608</v>
      </c>
      <c r="G642" t="s">
        <v>2607</v>
      </c>
      <c r="H642" t="s">
        <v>48</v>
      </c>
      <c r="I642" t="s">
        <v>471</v>
      </c>
      <c r="J642" s="2">
        <v>0</v>
      </c>
      <c r="K642" s="3">
        <v>91.5</v>
      </c>
      <c r="L642" t="s">
        <v>30</v>
      </c>
      <c r="M642" t="s">
        <v>31</v>
      </c>
      <c r="N642" t="s">
        <v>43</v>
      </c>
      <c r="P642" t="s">
        <v>22</v>
      </c>
      <c r="Q642" s="1">
        <v>43949.725462962961</v>
      </c>
    </row>
    <row r="643" spans="1:17" x14ac:dyDescent="0.35">
      <c r="A643" s="1">
        <v>43712</v>
      </c>
      <c r="B643" t="s">
        <v>24</v>
      </c>
      <c r="C643" t="s">
        <v>1198</v>
      </c>
      <c r="D643" t="s">
        <v>1199</v>
      </c>
      <c r="F643" t="s">
        <v>2606</v>
      </c>
      <c r="G643" t="s">
        <v>2607</v>
      </c>
      <c r="H643" t="s">
        <v>1103</v>
      </c>
      <c r="I643" t="s">
        <v>471</v>
      </c>
      <c r="J643" s="2">
        <v>0</v>
      </c>
      <c r="K643" s="3">
        <v>5.12</v>
      </c>
      <c r="L643" t="s">
        <v>30</v>
      </c>
      <c r="M643" t="s">
        <v>31</v>
      </c>
      <c r="N643" t="s">
        <v>43</v>
      </c>
      <c r="P643" t="s">
        <v>22</v>
      </c>
      <c r="Q643" s="1">
        <v>43949.725462962961</v>
      </c>
    </row>
    <row r="644" spans="1:17" x14ac:dyDescent="0.35">
      <c r="A644" s="1">
        <v>43714</v>
      </c>
      <c r="B644" t="s">
        <v>24</v>
      </c>
      <c r="C644" t="s">
        <v>1203</v>
      </c>
      <c r="D644" t="s">
        <v>1185</v>
      </c>
      <c r="F644" t="s">
        <v>2606</v>
      </c>
      <c r="G644" t="s">
        <v>2607</v>
      </c>
      <c r="H644" t="s">
        <v>1103</v>
      </c>
      <c r="I644" t="s">
        <v>471</v>
      </c>
      <c r="J644" s="2">
        <v>0</v>
      </c>
      <c r="K644" s="3">
        <v>90.97</v>
      </c>
      <c r="L644" t="s">
        <v>30</v>
      </c>
      <c r="M644" t="s">
        <v>31</v>
      </c>
      <c r="N644" t="s">
        <v>43</v>
      </c>
      <c r="P644" t="s">
        <v>22</v>
      </c>
      <c r="Q644" s="1">
        <v>43949.725462962961</v>
      </c>
    </row>
    <row r="645" spans="1:17" x14ac:dyDescent="0.35">
      <c r="A645" s="1">
        <v>43748</v>
      </c>
      <c r="B645" t="s">
        <v>24</v>
      </c>
      <c r="C645" t="s">
        <v>1247</v>
      </c>
      <c r="D645" t="s">
        <v>1248</v>
      </c>
      <c r="F645" t="s">
        <v>2606</v>
      </c>
      <c r="G645" t="s">
        <v>2607</v>
      </c>
      <c r="H645" t="s">
        <v>1103</v>
      </c>
      <c r="I645" t="s">
        <v>471</v>
      </c>
      <c r="J645" s="2">
        <v>0</v>
      </c>
      <c r="K645" s="3">
        <v>107.68</v>
      </c>
      <c r="L645" t="s">
        <v>30</v>
      </c>
      <c r="M645" t="s">
        <v>31</v>
      </c>
      <c r="N645" t="s">
        <v>43</v>
      </c>
      <c r="P645" t="s">
        <v>22</v>
      </c>
      <c r="Q645" s="1">
        <v>43949.725462962961</v>
      </c>
    </row>
    <row r="646" spans="1:17" x14ac:dyDescent="0.35">
      <c r="A646" s="1">
        <v>43830</v>
      </c>
      <c r="B646" t="s">
        <v>722</v>
      </c>
      <c r="C646" t="s">
        <v>2615</v>
      </c>
      <c r="D646" t="s">
        <v>724</v>
      </c>
      <c r="F646" t="s">
        <v>2616</v>
      </c>
      <c r="G646" t="s">
        <v>2607</v>
      </c>
      <c r="H646" t="s">
        <v>1859</v>
      </c>
      <c r="J646" s="2">
        <v>0</v>
      </c>
      <c r="K646" s="3">
        <v>455.74</v>
      </c>
      <c r="L646" t="s">
        <v>30</v>
      </c>
      <c r="M646" t="s">
        <v>31</v>
      </c>
      <c r="N646" t="s">
        <v>43</v>
      </c>
      <c r="P646" t="s">
        <v>22</v>
      </c>
      <c r="Q646" s="1">
        <v>43949.725462962961</v>
      </c>
    </row>
    <row r="647" spans="1:17" x14ac:dyDescent="0.35">
      <c r="A647" s="1">
        <v>43874</v>
      </c>
      <c r="B647" t="s">
        <v>24</v>
      </c>
      <c r="C647" t="s">
        <v>619</v>
      </c>
      <c r="D647" t="s">
        <v>476</v>
      </c>
      <c r="E647" t="s">
        <v>477</v>
      </c>
      <c r="F647" t="s">
        <v>2608</v>
      </c>
      <c r="G647" t="s">
        <v>2607</v>
      </c>
      <c r="H647" t="s">
        <v>48</v>
      </c>
      <c r="I647" t="s">
        <v>471</v>
      </c>
      <c r="J647" s="2">
        <v>0</v>
      </c>
      <c r="K647" s="3">
        <v>1090.2</v>
      </c>
      <c r="L647" t="s">
        <v>30</v>
      </c>
      <c r="M647" t="s">
        <v>31</v>
      </c>
      <c r="N647" t="s">
        <v>43</v>
      </c>
      <c r="P647" t="s">
        <v>22</v>
      </c>
      <c r="Q647" s="1">
        <v>43949.725462962961</v>
      </c>
    </row>
    <row r="648" spans="1:17" x14ac:dyDescent="0.35">
      <c r="A648" s="1">
        <v>43875</v>
      </c>
      <c r="B648" t="s">
        <v>24</v>
      </c>
      <c r="C648" t="s">
        <v>621</v>
      </c>
      <c r="D648" t="s">
        <v>564</v>
      </c>
      <c r="E648" t="s">
        <v>565</v>
      </c>
      <c r="F648" t="s">
        <v>2608</v>
      </c>
      <c r="G648" t="s">
        <v>2607</v>
      </c>
      <c r="H648" t="s">
        <v>48</v>
      </c>
      <c r="I648" t="s">
        <v>471</v>
      </c>
      <c r="J648" s="2">
        <v>0</v>
      </c>
      <c r="K648" s="3">
        <v>405.4</v>
      </c>
      <c r="L648" t="s">
        <v>30</v>
      </c>
      <c r="M648" t="s">
        <v>31</v>
      </c>
      <c r="N648" t="s">
        <v>43</v>
      </c>
      <c r="P648" t="s">
        <v>22</v>
      </c>
      <c r="Q648" s="1">
        <v>43949.725462962961</v>
      </c>
    </row>
    <row r="649" spans="1:17" x14ac:dyDescent="0.35">
      <c r="A649" s="1">
        <v>43875</v>
      </c>
      <c r="B649" t="s">
        <v>24</v>
      </c>
      <c r="C649" t="s">
        <v>621</v>
      </c>
      <c r="D649" t="s">
        <v>564</v>
      </c>
      <c r="E649" t="s">
        <v>565</v>
      </c>
      <c r="F649" t="s">
        <v>2608</v>
      </c>
      <c r="G649" t="s">
        <v>2607</v>
      </c>
      <c r="H649" t="s">
        <v>48</v>
      </c>
      <c r="I649" t="s">
        <v>471</v>
      </c>
      <c r="J649" s="2">
        <v>0</v>
      </c>
      <c r="K649" s="3">
        <v>874.74</v>
      </c>
      <c r="L649" t="s">
        <v>30</v>
      </c>
      <c r="M649" t="s">
        <v>31</v>
      </c>
      <c r="N649" t="s">
        <v>43</v>
      </c>
      <c r="P649" t="s">
        <v>22</v>
      </c>
      <c r="Q649" s="1">
        <v>43949.725462962961</v>
      </c>
    </row>
    <row r="650" spans="1:17" x14ac:dyDescent="0.35">
      <c r="A650" s="1">
        <v>43878</v>
      </c>
      <c r="B650" t="s">
        <v>24</v>
      </c>
      <c r="C650" t="s">
        <v>624</v>
      </c>
      <c r="D650" t="s">
        <v>485</v>
      </c>
      <c r="E650" t="s">
        <v>486</v>
      </c>
      <c r="F650" t="s">
        <v>2608</v>
      </c>
      <c r="G650" t="s">
        <v>2607</v>
      </c>
      <c r="H650" t="s">
        <v>48</v>
      </c>
      <c r="I650" t="s">
        <v>471</v>
      </c>
      <c r="J650" s="2">
        <v>0</v>
      </c>
      <c r="K650" s="3">
        <v>464.94</v>
      </c>
      <c r="L650" t="s">
        <v>30</v>
      </c>
      <c r="M650" t="s">
        <v>31</v>
      </c>
      <c r="N650" t="s">
        <v>43</v>
      </c>
      <c r="P650" t="s">
        <v>22</v>
      </c>
      <c r="Q650" s="1">
        <v>43949.725462962961</v>
      </c>
    </row>
    <row r="651" spans="1:17" x14ac:dyDescent="0.35">
      <c r="A651" s="1">
        <v>43878</v>
      </c>
      <c r="B651" t="s">
        <v>24</v>
      </c>
      <c r="C651" t="s">
        <v>626</v>
      </c>
      <c r="D651" t="s">
        <v>582</v>
      </c>
      <c r="E651" t="s">
        <v>583</v>
      </c>
      <c r="F651" t="s">
        <v>2608</v>
      </c>
      <c r="G651" t="s">
        <v>2607</v>
      </c>
      <c r="H651" t="s">
        <v>48</v>
      </c>
      <c r="I651" t="s">
        <v>471</v>
      </c>
      <c r="J651" s="2">
        <v>0</v>
      </c>
      <c r="K651" s="3">
        <v>1046.1099999999999</v>
      </c>
      <c r="L651" t="s">
        <v>30</v>
      </c>
      <c r="M651" t="s">
        <v>31</v>
      </c>
      <c r="N651" t="s">
        <v>43</v>
      </c>
      <c r="P651" t="s">
        <v>22</v>
      </c>
      <c r="Q651" s="1">
        <v>43949.725462962961</v>
      </c>
    </row>
    <row r="652" spans="1:17" x14ac:dyDescent="0.35">
      <c r="A652" s="1">
        <v>43878</v>
      </c>
      <c r="B652" t="s">
        <v>24</v>
      </c>
      <c r="C652" t="s">
        <v>628</v>
      </c>
      <c r="D652" t="s">
        <v>586</v>
      </c>
      <c r="E652" t="s">
        <v>587</v>
      </c>
      <c r="F652" t="s">
        <v>2608</v>
      </c>
      <c r="G652" t="s">
        <v>2607</v>
      </c>
      <c r="H652" t="s">
        <v>48</v>
      </c>
      <c r="I652" t="s">
        <v>471</v>
      </c>
      <c r="J652" s="2">
        <v>0</v>
      </c>
      <c r="K652" s="3">
        <v>348.7</v>
      </c>
      <c r="L652" t="s">
        <v>30</v>
      </c>
      <c r="M652" t="s">
        <v>31</v>
      </c>
      <c r="N652" t="s">
        <v>43</v>
      </c>
      <c r="P652" t="s">
        <v>22</v>
      </c>
      <c r="Q652" s="1">
        <v>43949.725462962961</v>
      </c>
    </row>
    <row r="653" spans="1:17" x14ac:dyDescent="0.35">
      <c r="A653" s="1">
        <v>43879</v>
      </c>
      <c r="B653" t="s">
        <v>24</v>
      </c>
      <c r="C653" t="s">
        <v>632</v>
      </c>
      <c r="D653" t="s">
        <v>480</v>
      </c>
      <c r="E653" t="s">
        <v>481</v>
      </c>
      <c r="F653" t="s">
        <v>2608</v>
      </c>
      <c r="G653" t="s">
        <v>2607</v>
      </c>
      <c r="H653" t="s">
        <v>48</v>
      </c>
      <c r="I653" t="s">
        <v>471</v>
      </c>
      <c r="J653" s="2">
        <v>0</v>
      </c>
      <c r="K653" s="3">
        <v>514.08000000000004</v>
      </c>
      <c r="L653" t="s">
        <v>30</v>
      </c>
      <c r="M653" t="s">
        <v>31</v>
      </c>
      <c r="N653" t="s">
        <v>43</v>
      </c>
      <c r="P653" t="s">
        <v>22</v>
      </c>
      <c r="Q653" s="1">
        <v>43949.725462962961</v>
      </c>
    </row>
    <row r="654" spans="1:17" x14ac:dyDescent="0.35">
      <c r="A654" s="1">
        <v>43879</v>
      </c>
      <c r="B654" t="s">
        <v>24</v>
      </c>
      <c r="C654" t="s">
        <v>634</v>
      </c>
      <c r="D654" t="s">
        <v>505</v>
      </c>
      <c r="E654" t="s">
        <v>506</v>
      </c>
      <c r="F654" t="s">
        <v>2608</v>
      </c>
      <c r="G654" t="s">
        <v>2607</v>
      </c>
      <c r="H654" t="s">
        <v>48</v>
      </c>
      <c r="I654" t="s">
        <v>471</v>
      </c>
      <c r="J654" s="2">
        <v>0</v>
      </c>
      <c r="K654" s="3">
        <v>931.77</v>
      </c>
      <c r="L654" t="s">
        <v>30</v>
      </c>
      <c r="M654" t="s">
        <v>31</v>
      </c>
      <c r="N654" t="s">
        <v>43</v>
      </c>
      <c r="P654" t="s">
        <v>22</v>
      </c>
      <c r="Q654" s="1">
        <v>43949.725462962961</v>
      </c>
    </row>
    <row r="655" spans="1:17" x14ac:dyDescent="0.35">
      <c r="A655" s="1">
        <v>43879</v>
      </c>
      <c r="B655" t="s">
        <v>24</v>
      </c>
      <c r="C655" t="s">
        <v>636</v>
      </c>
      <c r="D655" t="s">
        <v>637</v>
      </c>
      <c r="E655" t="s">
        <v>638</v>
      </c>
      <c r="F655" t="s">
        <v>2608</v>
      </c>
      <c r="G655" t="s">
        <v>2607</v>
      </c>
      <c r="H655" t="s">
        <v>48</v>
      </c>
      <c r="I655" t="s">
        <v>471</v>
      </c>
      <c r="J655" s="2">
        <v>0</v>
      </c>
      <c r="K655" s="3">
        <v>695.64</v>
      </c>
      <c r="L655" t="s">
        <v>30</v>
      </c>
      <c r="M655" t="s">
        <v>31</v>
      </c>
      <c r="N655" t="s">
        <v>43</v>
      </c>
      <c r="P655" t="s">
        <v>22</v>
      </c>
      <c r="Q655" s="1">
        <v>43949.725462962961</v>
      </c>
    </row>
    <row r="656" spans="1:17" x14ac:dyDescent="0.35">
      <c r="A656" s="1">
        <v>43879</v>
      </c>
      <c r="B656" t="s">
        <v>24</v>
      </c>
      <c r="C656" t="s">
        <v>640</v>
      </c>
      <c r="D656" t="s">
        <v>509</v>
      </c>
      <c r="E656" t="s">
        <v>510</v>
      </c>
      <c r="F656" t="s">
        <v>2608</v>
      </c>
      <c r="G656" t="s">
        <v>2607</v>
      </c>
      <c r="H656" t="s">
        <v>48</v>
      </c>
      <c r="I656" t="s">
        <v>471</v>
      </c>
      <c r="J656" s="2">
        <v>0</v>
      </c>
      <c r="K656" s="3">
        <v>1090.8900000000001</v>
      </c>
      <c r="L656" t="s">
        <v>30</v>
      </c>
      <c r="M656" t="s">
        <v>31</v>
      </c>
      <c r="N656" t="s">
        <v>43</v>
      </c>
      <c r="P656" t="s">
        <v>22</v>
      </c>
      <c r="Q656" s="1">
        <v>43949.725462962961</v>
      </c>
    </row>
    <row r="657" spans="1:17" x14ac:dyDescent="0.35">
      <c r="A657" s="1">
        <v>43879</v>
      </c>
      <c r="B657" t="s">
        <v>24</v>
      </c>
      <c r="C657" t="s">
        <v>642</v>
      </c>
      <c r="D657" t="s">
        <v>489</v>
      </c>
      <c r="E657" t="s">
        <v>490</v>
      </c>
      <c r="F657" t="s">
        <v>2608</v>
      </c>
      <c r="G657" t="s">
        <v>2607</v>
      </c>
      <c r="H657" t="s">
        <v>48</v>
      </c>
      <c r="I657" t="s">
        <v>471</v>
      </c>
      <c r="J657" s="2">
        <v>0</v>
      </c>
      <c r="K657" s="3">
        <v>545.19000000000005</v>
      </c>
      <c r="L657" t="s">
        <v>30</v>
      </c>
      <c r="M657" t="s">
        <v>31</v>
      </c>
      <c r="N657" t="s">
        <v>43</v>
      </c>
      <c r="P657" t="s">
        <v>22</v>
      </c>
      <c r="Q657" s="1">
        <v>43949.725462962961</v>
      </c>
    </row>
    <row r="658" spans="1:17" x14ac:dyDescent="0.35">
      <c r="A658" s="1">
        <v>43879</v>
      </c>
      <c r="B658" t="s">
        <v>24</v>
      </c>
      <c r="C658" t="s">
        <v>644</v>
      </c>
      <c r="D658" t="s">
        <v>495</v>
      </c>
      <c r="E658" t="s">
        <v>496</v>
      </c>
      <c r="F658" t="s">
        <v>2608</v>
      </c>
      <c r="G658" t="s">
        <v>2607</v>
      </c>
      <c r="H658" t="s">
        <v>48</v>
      </c>
      <c r="I658" t="s">
        <v>471</v>
      </c>
      <c r="J658" s="2">
        <v>0</v>
      </c>
      <c r="K658" s="3">
        <v>610.98</v>
      </c>
      <c r="L658" t="s">
        <v>30</v>
      </c>
      <c r="M658" t="s">
        <v>31</v>
      </c>
      <c r="N658" t="s">
        <v>43</v>
      </c>
      <c r="P658" t="s">
        <v>22</v>
      </c>
      <c r="Q658" s="1">
        <v>43949.725462962961</v>
      </c>
    </row>
    <row r="659" spans="1:17" x14ac:dyDescent="0.35">
      <c r="A659" s="1">
        <v>43880</v>
      </c>
      <c r="B659" t="s">
        <v>24</v>
      </c>
      <c r="C659" t="s">
        <v>646</v>
      </c>
      <c r="D659" t="s">
        <v>594</v>
      </c>
      <c r="E659" t="s">
        <v>595</v>
      </c>
      <c r="F659" t="s">
        <v>2608</v>
      </c>
      <c r="G659" t="s">
        <v>2607</v>
      </c>
      <c r="H659" t="s">
        <v>48</v>
      </c>
      <c r="I659" t="s">
        <v>471</v>
      </c>
      <c r="J659" s="2">
        <v>0</v>
      </c>
      <c r="K659" s="3">
        <v>197.1</v>
      </c>
      <c r="L659" t="s">
        <v>30</v>
      </c>
      <c r="M659" t="s">
        <v>31</v>
      </c>
      <c r="N659" t="s">
        <v>43</v>
      </c>
      <c r="P659" t="s">
        <v>22</v>
      </c>
      <c r="Q659" s="1">
        <v>43949.725462962961</v>
      </c>
    </row>
    <row r="660" spans="1:17" x14ac:dyDescent="0.35">
      <c r="A660" s="1">
        <v>43881</v>
      </c>
      <c r="B660" t="s">
        <v>24</v>
      </c>
      <c r="C660" t="s">
        <v>648</v>
      </c>
      <c r="D660" t="s">
        <v>524</v>
      </c>
      <c r="E660" t="s">
        <v>525</v>
      </c>
      <c r="F660" t="s">
        <v>2608</v>
      </c>
      <c r="G660" t="s">
        <v>2607</v>
      </c>
      <c r="H660" t="s">
        <v>48</v>
      </c>
      <c r="I660" t="s">
        <v>471</v>
      </c>
      <c r="J660" s="2">
        <v>0</v>
      </c>
      <c r="K660" s="3">
        <v>283.5</v>
      </c>
      <c r="L660" t="s">
        <v>30</v>
      </c>
      <c r="M660" t="s">
        <v>31</v>
      </c>
      <c r="N660" t="s">
        <v>43</v>
      </c>
      <c r="P660" t="s">
        <v>22</v>
      </c>
      <c r="Q660" s="1">
        <v>43949.725462962961</v>
      </c>
    </row>
    <row r="661" spans="1:17" x14ac:dyDescent="0.35">
      <c r="A661" s="1">
        <v>43881</v>
      </c>
      <c r="B661" t="s">
        <v>24</v>
      </c>
      <c r="C661" t="s">
        <v>650</v>
      </c>
      <c r="D661" t="s">
        <v>530</v>
      </c>
      <c r="E661" t="s">
        <v>531</v>
      </c>
      <c r="F661" t="s">
        <v>2608</v>
      </c>
      <c r="G661" t="s">
        <v>2607</v>
      </c>
      <c r="H661" t="s">
        <v>48</v>
      </c>
      <c r="I661" t="s">
        <v>471</v>
      </c>
      <c r="J661" s="2">
        <v>0</v>
      </c>
      <c r="K661" s="3">
        <v>448.87</v>
      </c>
      <c r="L661" t="s">
        <v>30</v>
      </c>
      <c r="M661" t="s">
        <v>31</v>
      </c>
      <c r="N661" t="s">
        <v>43</v>
      </c>
      <c r="P661" t="s">
        <v>22</v>
      </c>
      <c r="Q661" s="1">
        <v>43949.725462962961</v>
      </c>
    </row>
    <row r="662" spans="1:17" x14ac:dyDescent="0.35">
      <c r="A662" s="1">
        <v>43881</v>
      </c>
      <c r="B662" t="s">
        <v>24</v>
      </c>
      <c r="C662" t="s">
        <v>652</v>
      </c>
      <c r="D662" t="s">
        <v>600</v>
      </c>
      <c r="E662" t="s">
        <v>601</v>
      </c>
      <c r="F662" t="s">
        <v>2608</v>
      </c>
      <c r="G662" t="s">
        <v>2607</v>
      </c>
      <c r="H662" t="s">
        <v>48</v>
      </c>
      <c r="I662" t="s">
        <v>471</v>
      </c>
      <c r="J662" s="2">
        <v>0</v>
      </c>
      <c r="K662" s="3">
        <v>496.12</v>
      </c>
      <c r="L662" t="s">
        <v>30</v>
      </c>
      <c r="M662" t="s">
        <v>31</v>
      </c>
      <c r="N662" t="s">
        <v>43</v>
      </c>
      <c r="P662" t="s">
        <v>22</v>
      </c>
      <c r="Q662" s="1">
        <v>43949.725462962961</v>
      </c>
    </row>
    <row r="663" spans="1:17" x14ac:dyDescent="0.35">
      <c r="A663" s="1">
        <v>43885</v>
      </c>
      <c r="B663" t="s">
        <v>24</v>
      </c>
      <c r="C663" t="s">
        <v>654</v>
      </c>
      <c r="D663" t="s">
        <v>613</v>
      </c>
      <c r="E663" t="s">
        <v>614</v>
      </c>
      <c r="F663" t="s">
        <v>2608</v>
      </c>
      <c r="G663" t="s">
        <v>2607</v>
      </c>
      <c r="H663" t="s">
        <v>48</v>
      </c>
      <c r="I663" t="s">
        <v>471</v>
      </c>
      <c r="J663" s="2">
        <v>0</v>
      </c>
      <c r="K663" s="3">
        <v>304.92</v>
      </c>
      <c r="L663" t="s">
        <v>30</v>
      </c>
      <c r="M663" t="s">
        <v>31</v>
      </c>
      <c r="N663" t="s">
        <v>43</v>
      </c>
      <c r="P663" t="s">
        <v>22</v>
      </c>
      <c r="Q663" s="1">
        <v>43949.725462962961</v>
      </c>
    </row>
    <row r="664" spans="1:17" x14ac:dyDescent="0.35">
      <c r="A664" s="1">
        <v>43885</v>
      </c>
      <c r="B664" t="s">
        <v>24</v>
      </c>
      <c r="C664" t="s">
        <v>656</v>
      </c>
      <c r="D664" t="s">
        <v>540</v>
      </c>
      <c r="E664" t="s">
        <v>541</v>
      </c>
      <c r="F664" t="s">
        <v>2608</v>
      </c>
      <c r="G664" t="s">
        <v>2607</v>
      </c>
      <c r="H664" t="s">
        <v>48</v>
      </c>
      <c r="I664" t="s">
        <v>471</v>
      </c>
      <c r="J664" s="2">
        <v>0</v>
      </c>
      <c r="K664" s="3">
        <v>180.4</v>
      </c>
      <c r="L664" t="s">
        <v>30</v>
      </c>
      <c r="M664" t="s">
        <v>31</v>
      </c>
      <c r="N664" t="s">
        <v>43</v>
      </c>
      <c r="P664" t="s">
        <v>22</v>
      </c>
      <c r="Q664" s="1">
        <v>43949.725462962961</v>
      </c>
    </row>
    <row r="665" spans="1:17" x14ac:dyDescent="0.35">
      <c r="A665" s="1">
        <v>43886</v>
      </c>
      <c r="B665" t="s">
        <v>24</v>
      </c>
      <c r="C665" t="s">
        <v>658</v>
      </c>
      <c r="D665" t="s">
        <v>553</v>
      </c>
      <c r="E665" t="s">
        <v>554</v>
      </c>
      <c r="F665" t="s">
        <v>2608</v>
      </c>
      <c r="G665" t="s">
        <v>2607</v>
      </c>
      <c r="H665" t="s">
        <v>48</v>
      </c>
      <c r="I665" t="s">
        <v>471</v>
      </c>
      <c r="J665" s="2">
        <v>0</v>
      </c>
      <c r="K665" s="3">
        <v>151.69999999999999</v>
      </c>
      <c r="L665" t="s">
        <v>30</v>
      </c>
      <c r="M665" t="s">
        <v>31</v>
      </c>
      <c r="N665" t="s">
        <v>43</v>
      </c>
      <c r="P665" t="s">
        <v>22</v>
      </c>
      <c r="Q665" s="1">
        <v>43949.725462962961</v>
      </c>
    </row>
    <row r="666" spans="1:17" x14ac:dyDescent="0.35">
      <c r="A666" s="1">
        <v>43887</v>
      </c>
      <c r="B666" t="s">
        <v>24</v>
      </c>
      <c r="C666" t="s">
        <v>660</v>
      </c>
      <c r="D666" t="s">
        <v>572</v>
      </c>
      <c r="E666" t="s">
        <v>573</v>
      </c>
      <c r="F666" t="s">
        <v>2608</v>
      </c>
      <c r="G666" t="s">
        <v>2607</v>
      </c>
      <c r="H666" t="s">
        <v>48</v>
      </c>
      <c r="I666" t="s">
        <v>471</v>
      </c>
      <c r="J666" s="2">
        <v>0</v>
      </c>
      <c r="K666" s="3">
        <v>94.18</v>
      </c>
      <c r="L666" t="s">
        <v>30</v>
      </c>
      <c r="M666" t="s">
        <v>31</v>
      </c>
      <c r="N666" t="s">
        <v>43</v>
      </c>
      <c r="P666" t="s">
        <v>22</v>
      </c>
      <c r="Q666" s="1">
        <v>43949.725462962961</v>
      </c>
    </row>
    <row r="667" spans="1:17" x14ac:dyDescent="0.35">
      <c r="A667" s="1">
        <v>43887</v>
      </c>
      <c r="B667" t="s">
        <v>24</v>
      </c>
      <c r="C667" t="s">
        <v>662</v>
      </c>
      <c r="D667" t="s">
        <v>518</v>
      </c>
      <c r="E667" t="s">
        <v>519</v>
      </c>
      <c r="F667" t="s">
        <v>2608</v>
      </c>
      <c r="G667" t="s">
        <v>2607</v>
      </c>
      <c r="H667" t="s">
        <v>48</v>
      </c>
      <c r="I667" t="s">
        <v>471</v>
      </c>
      <c r="J667" s="2">
        <v>0</v>
      </c>
      <c r="K667" s="3">
        <v>53.23</v>
      </c>
      <c r="L667" t="s">
        <v>30</v>
      </c>
      <c r="M667" t="s">
        <v>31</v>
      </c>
      <c r="N667" t="s">
        <v>43</v>
      </c>
      <c r="P667" t="s">
        <v>22</v>
      </c>
      <c r="Q667" s="1">
        <v>43949.725462962961</v>
      </c>
    </row>
    <row r="668" spans="1:17" x14ac:dyDescent="0.35">
      <c r="A668" s="1">
        <v>43888</v>
      </c>
      <c r="B668" t="s">
        <v>24</v>
      </c>
      <c r="C668" t="s">
        <v>664</v>
      </c>
      <c r="D668" t="s">
        <v>499</v>
      </c>
      <c r="E668" t="s">
        <v>500</v>
      </c>
      <c r="F668" t="s">
        <v>2608</v>
      </c>
      <c r="G668" t="s">
        <v>2607</v>
      </c>
      <c r="H668" t="s">
        <v>48</v>
      </c>
      <c r="I668" t="s">
        <v>471</v>
      </c>
      <c r="J668" s="2">
        <v>0</v>
      </c>
      <c r="K668" s="3">
        <v>141.37</v>
      </c>
      <c r="L668" t="s">
        <v>30</v>
      </c>
      <c r="M668" t="s">
        <v>31</v>
      </c>
      <c r="N668" t="s">
        <v>43</v>
      </c>
      <c r="P668" t="s">
        <v>22</v>
      </c>
      <c r="Q668" s="1">
        <v>43949.725462962961</v>
      </c>
    </row>
    <row r="669" spans="1:17" x14ac:dyDescent="0.35">
      <c r="A669" s="1">
        <v>43888</v>
      </c>
      <c r="B669" t="s">
        <v>24</v>
      </c>
      <c r="C669" t="s">
        <v>666</v>
      </c>
      <c r="D669" t="s">
        <v>558</v>
      </c>
      <c r="E669" t="s">
        <v>559</v>
      </c>
      <c r="F669" t="s">
        <v>2608</v>
      </c>
      <c r="G669" t="s">
        <v>2607</v>
      </c>
      <c r="H669" t="s">
        <v>48</v>
      </c>
      <c r="I669" t="s">
        <v>471</v>
      </c>
      <c r="J669" s="2">
        <v>0</v>
      </c>
      <c r="K669" s="3">
        <v>102.37</v>
      </c>
      <c r="L669" t="s">
        <v>30</v>
      </c>
      <c r="M669" t="s">
        <v>31</v>
      </c>
      <c r="N669" t="s">
        <v>43</v>
      </c>
      <c r="P669" t="s">
        <v>22</v>
      </c>
      <c r="Q669" s="1">
        <v>43949.725462962961</v>
      </c>
    </row>
    <row r="670" spans="1:17" x14ac:dyDescent="0.35">
      <c r="A670" s="1">
        <v>43889</v>
      </c>
      <c r="B670" t="s">
        <v>24</v>
      </c>
      <c r="C670" t="s">
        <v>668</v>
      </c>
      <c r="D670" t="s">
        <v>669</v>
      </c>
      <c r="E670" t="s">
        <v>670</v>
      </c>
      <c r="F670" t="s">
        <v>2608</v>
      </c>
      <c r="G670" t="s">
        <v>2607</v>
      </c>
      <c r="H670" t="s">
        <v>48</v>
      </c>
      <c r="I670" t="s">
        <v>471</v>
      </c>
      <c r="J670" s="2">
        <v>0</v>
      </c>
      <c r="K670" s="3">
        <v>49.41</v>
      </c>
      <c r="L670" t="s">
        <v>30</v>
      </c>
      <c r="M670" t="s">
        <v>31</v>
      </c>
      <c r="N670" t="s">
        <v>43</v>
      </c>
      <c r="P670" t="s">
        <v>22</v>
      </c>
      <c r="Q670" s="1">
        <v>43949.725462962961</v>
      </c>
    </row>
    <row r="671" spans="1:17" x14ac:dyDescent="0.35">
      <c r="A671" s="1">
        <v>43889</v>
      </c>
      <c r="B671" t="s">
        <v>24</v>
      </c>
      <c r="C671" t="s">
        <v>672</v>
      </c>
      <c r="D671" t="s">
        <v>605</v>
      </c>
      <c r="E671" t="s">
        <v>606</v>
      </c>
      <c r="F671" t="s">
        <v>2608</v>
      </c>
      <c r="G671" t="s">
        <v>2607</v>
      </c>
      <c r="H671" t="s">
        <v>48</v>
      </c>
      <c r="I671" t="s">
        <v>471</v>
      </c>
      <c r="J671" s="2">
        <v>0</v>
      </c>
      <c r="K671" s="3">
        <v>22.7</v>
      </c>
      <c r="L671" t="s">
        <v>30</v>
      </c>
      <c r="M671" t="s">
        <v>31</v>
      </c>
      <c r="N671" t="s">
        <v>43</v>
      </c>
      <c r="P671" t="s">
        <v>22</v>
      </c>
      <c r="Q671" s="1">
        <v>43949.725462962961</v>
      </c>
    </row>
    <row r="672" spans="1:17" x14ac:dyDescent="0.35">
      <c r="A672" s="1">
        <v>43890</v>
      </c>
      <c r="B672" t="s">
        <v>722</v>
      </c>
      <c r="C672" t="s">
        <v>2617</v>
      </c>
      <c r="D672" t="s">
        <v>724</v>
      </c>
      <c r="F672" t="s">
        <v>2618</v>
      </c>
      <c r="G672" t="s">
        <v>2607</v>
      </c>
      <c r="H672" t="s">
        <v>838</v>
      </c>
      <c r="J672" s="2">
        <v>0</v>
      </c>
      <c r="K672" s="3">
        <v>-24620.09</v>
      </c>
      <c r="L672" t="s">
        <v>30</v>
      </c>
      <c r="M672" t="s">
        <v>31</v>
      </c>
      <c r="N672" t="s">
        <v>43</v>
      </c>
      <c r="P672" t="s">
        <v>22</v>
      </c>
      <c r="Q672" s="1">
        <v>43949.725462962961</v>
      </c>
    </row>
    <row r="673" spans="1:17" x14ac:dyDescent="0.35">
      <c r="A673" s="1">
        <v>43890</v>
      </c>
      <c r="B673" t="s">
        <v>722</v>
      </c>
      <c r="C673" t="s">
        <v>2617</v>
      </c>
      <c r="D673" t="s">
        <v>724</v>
      </c>
      <c r="F673" t="s">
        <v>2619</v>
      </c>
      <c r="G673" t="s">
        <v>2607</v>
      </c>
      <c r="H673" t="s">
        <v>470</v>
      </c>
      <c r="J673" s="2">
        <v>0</v>
      </c>
      <c r="K673" s="3">
        <v>1842.32</v>
      </c>
      <c r="L673" t="s">
        <v>30</v>
      </c>
      <c r="M673" t="s">
        <v>31</v>
      </c>
      <c r="N673" t="s">
        <v>43</v>
      </c>
      <c r="P673" t="s">
        <v>22</v>
      </c>
      <c r="Q673" s="1">
        <v>43949.725462962961</v>
      </c>
    </row>
    <row r="674" spans="1:17" x14ac:dyDescent="0.35">
      <c r="A674" s="1">
        <v>43894</v>
      </c>
      <c r="B674" t="s">
        <v>24</v>
      </c>
      <c r="C674" t="s">
        <v>694</v>
      </c>
      <c r="D674" t="s">
        <v>547</v>
      </c>
      <c r="E674" t="s">
        <v>548</v>
      </c>
      <c r="F674" t="s">
        <v>2608</v>
      </c>
      <c r="G674" t="s">
        <v>2607</v>
      </c>
      <c r="H674" t="s">
        <v>48</v>
      </c>
      <c r="I674" t="s">
        <v>471</v>
      </c>
      <c r="J674" s="2">
        <v>0</v>
      </c>
      <c r="K674" s="3">
        <v>83.86</v>
      </c>
      <c r="L674" t="s">
        <v>30</v>
      </c>
      <c r="M674" t="s">
        <v>31</v>
      </c>
      <c r="N674" t="s">
        <v>43</v>
      </c>
      <c r="P674" t="s">
        <v>22</v>
      </c>
      <c r="Q674" s="1">
        <v>43949.725462962961</v>
      </c>
    </row>
    <row r="675" spans="1:17" x14ac:dyDescent="0.35">
      <c r="A675" s="1">
        <v>43915</v>
      </c>
      <c r="B675" t="s">
        <v>24</v>
      </c>
      <c r="C675" t="s">
        <v>1452</v>
      </c>
      <c r="D675" t="s">
        <v>1334</v>
      </c>
      <c r="F675" t="s">
        <v>2606</v>
      </c>
      <c r="G675" t="s">
        <v>2607</v>
      </c>
      <c r="H675" t="s">
        <v>1103</v>
      </c>
      <c r="I675" t="s">
        <v>471</v>
      </c>
      <c r="J675" s="2">
        <v>0</v>
      </c>
      <c r="K675" s="3">
        <v>1326.12</v>
      </c>
      <c r="L675" t="s">
        <v>30</v>
      </c>
      <c r="M675" t="s">
        <v>31</v>
      </c>
      <c r="N675" t="s">
        <v>43</v>
      </c>
      <c r="P675" t="s">
        <v>22</v>
      </c>
      <c r="Q675" s="1">
        <v>43949.725462962961</v>
      </c>
    </row>
    <row r="676" spans="1:17" x14ac:dyDescent="0.35">
      <c r="A676" s="1">
        <v>44006</v>
      </c>
      <c r="B676" t="s">
        <v>24</v>
      </c>
      <c r="C676" t="s">
        <v>1510</v>
      </c>
      <c r="D676" t="s">
        <v>1511</v>
      </c>
      <c r="F676" t="s">
        <v>2606</v>
      </c>
      <c r="G676" t="s">
        <v>2607</v>
      </c>
      <c r="H676" t="s">
        <v>1103</v>
      </c>
      <c r="I676" t="s">
        <v>471</v>
      </c>
      <c r="J676" s="2">
        <v>0</v>
      </c>
      <c r="K676" s="3">
        <v>105.14</v>
      </c>
      <c r="N676" t="s">
        <v>43</v>
      </c>
      <c r="P676" t="s">
        <v>22</v>
      </c>
      <c r="Q676" s="1">
        <v>44089.61109953704</v>
      </c>
    </row>
    <row r="677" spans="1:17" x14ac:dyDescent="0.35">
      <c r="A677" s="1">
        <v>43658</v>
      </c>
      <c r="B677" t="s">
        <v>24</v>
      </c>
      <c r="C677" t="s">
        <v>2632</v>
      </c>
      <c r="F677" t="s">
        <v>2633</v>
      </c>
      <c r="G677" t="s">
        <v>2634</v>
      </c>
      <c r="H677" t="s">
        <v>726</v>
      </c>
      <c r="J677" s="2">
        <v>0</v>
      </c>
      <c r="K677" s="3">
        <v>150</v>
      </c>
      <c r="L677" t="s">
        <v>30</v>
      </c>
      <c r="M677" t="s">
        <v>31</v>
      </c>
      <c r="N677" t="s">
        <v>43</v>
      </c>
      <c r="P677" t="s">
        <v>22</v>
      </c>
      <c r="Q677" s="1">
        <v>43949.724814814806</v>
      </c>
    </row>
    <row r="678" spans="1:17" x14ac:dyDescent="0.35">
      <c r="A678" s="1">
        <v>43661</v>
      </c>
      <c r="B678" t="s">
        <v>24</v>
      </c>
      <c r="C678" t="s">
        <v>2635</v>
      </c>
      <c r="F678" t="s">
        <v>2633</v>
      </c>
      <c r="G678" t="s">
        <v>2634</v>
      </c>
      <c r="H678" t="s">
        <v>23</v>
      </c>
      <c r="J678" s="2">
        <v>0</v>
      </c>
      <c r="K678" s="3">
        <v>9</v>
      </c>
      <c r="L678" t="s">
        <v>30</v>
      </c>
      <c r="M678" t="s">
        <v>31</v>
      </c>
      <c r="N678" t="s">
        <v>43</v>
      </c>
      <c r="P678" t="s">
        <v>22</v>
      </c>
      <c r="Q678" s="1">
        <v>43949.724814814806</v>
      </c>
    </row>
    <row r="679" spans="1:17" x14ac:dyDescent="0.35">
      <c r="A679" s="1">
        <v>43661</v>
      </c>
      <c r="B679" t="s">
        <v>24</v>
      </c>
      <c r="C679" t="s">
        <v>2636</v>
      </c>
      <c r="F679" t="s">
        <v>2006</v>
      </c>
      <c r="G679" t="s">
        <v>2634</v>
      </c>
      <c r="H679" t="s">
        <v>23</v>
      </c>
      <c r="J679" s="2">
        <v>0</v>
      </c>
      <c r="K679" s="3">
        <v>302.5</v>
      </c>
      <c r="L679" t="s">
        <v>30</v>
      </c>
      <c r="M679" t="s">
        <v>31</v>
      </c>
      <c r="N679" t="s">
        <v>43</v>
      </c>
      <c r="P679" t="s">
        <v>22</v>
      </c>
      <c r="Q679" s="1">
        <v>43949.724814814806</v>
      </c>
    </row>
    <row r="680" spans="1:17" x14ac:dyDescent="0.35">
      <c r="A680" s="1">
        <v>43668</v>
      </c>
      <c r="B680" t="s">
        <v>24</v>
      </c>
      <c r="C680" t="s">
        <v>1654</v>
      </c>
      <c r="D680" t="s">
        <v>1655</v>
      </c>
      <c r="E680" t="s">
        <v>1656</v>
      </c>
      <c r="F680" t="s">
        <v>2637</v>
      </c>
      <c r="G680" t="s">
        <v>2634</v>
      </c>
      <c r="H680" t="s">
        <v>23</v>
      </c>
      <c r="J680" s="2">
        <v>0</v>
      </c>
      <c r="K680" s="3">
        <v>1.55</v>
      </c>
      <c r="L680" t="s">
        <v>30</v>
      </c>
      <c r="M680" t="s">
        <v>31</v>
      </c>
      <c r="N680" t="s">
        <v>43</v>
      </c>
      <c r="P680" t="s">
        <v>22</v>
      </c>
      <c r="Q680" s="1">
        <v>43949.724814814806</v>
      </c>
    </row>
    <row r="681" spans="1:17" x14ac:dyDescent="0.35">
      <c r="A681" s="1">
        <v>43668</v>
      </c>
      <c r="B681" t="s">
        <v>24</v>
      </c>
      <c r="C681" t="s">
        <v>2638</v>
      </c>
      <c r="F681" t="s">
        <v>1999</v>
      </c>
      <c r="G681" t="s">
        <v>2634</v>
      </c>
      <c r="H681" t="s">
        <v>23</v>
      </c>
      <c r="J681" s="2">
        <v>0</v>
      </c>
      <c r="K681" s="3">
        <v>532.01</v>
      </c>
      <c r="L681" t="s">
        <v>30</v>
      </c>
      <c r="M681" t="s">
        <v>31</v>
      </c>
      <c r="N681" t="s">
        <v>43</v>
      </c>
      <c r="P681" t="s">
        <v>22</v>
      </c>
      <c r="Q681" s="1">
        <v>43949.724814814806</v>
      </c>
    </row>
    <row r="682" spans="1:17" x14ac:dyDescent="0.35">
      <c r="A682" s="1">
        <v>43673</v>
      </c>
      <c r="B682" t="s">
        <v>24</v>
      </c>
      <c r="C682" t="s">
        <v>2639</v>
      </c>
      <c r="F682" t="s">
        <v>2640</v>
      </c>
      <c r="G682" t="s">
        <v>2634</v>
      </c>
      <c r="H682" t="s">
        <v>23</v>
      </c>
      <c r="J682" s="2">
        <v>0</v>
      </c>
      <c r="K682" s="3">
        <v>57</v>
      </c>
      <c r="L682" t="s">
        <v>30</v>
      </c>
      <c r="M682" t="s">
        <v>31</v>
      </c>
      <c r="N682" t="s">
        <v>43</v>
      </c>
      <c r="P682" t="s">
        <v>22</v>
      </c>
      <c r="Q682" s="1">
        <v>43949.724814814806</v>
      </c>
    </row>
    <row r="683" spans="1:17" x14ac:dyDescent="0.35">
      <c r="A683" s="1">
        <v>43677</v>
      </c>
      <c r="B683" t="s">
        <v>24</v>
      </c>
      <c r="C683" t="s">
        <v>2642</v>
      </c>
      <c r="F683" t="s">
        <v>2643</v>
      </c>
      <c r="G683" t="s">
        <v>2634</v>
      </c>
      <c r="H683" t="s">
        <v>23</v>
      </c>
      <c r="J683" s="2">
        <v>0</v>
      </c>
      <c r="K683" s="3">
        <v>100</v>
      </c>
      <c r="L683" t="s">
        <v>30</v>
      </c>
      <c r="M683" t="s">
        <v>31</v>
      </c>
      <c r="N683" t="s">
        <v>43</v>
      </c>
      <c r="P683" t="s">
        <v>22</v>
      </c>
      <c r="Q683" s="1">
        <v>43949.724814814806</v>
      </c>
    </row>
    <row r="684" spans="1:17" x14ac:dyDescent="0.35">
      <c r="A684" s="1">
        <v>43677</v>
      </c>
      <c r="B684" t="s">
        <v>24</v>
      </c>
      <c r="C684" t="s">
        <v>2644</v>
      </c>
      <c r="F684" t="s">
        <v>2008</v>
      </c>
      <c r="G684" t="s">
        <v>2634</v>
      </c>
      <c r="H684" t="s">
        <v>470</v>
      </c>
      <c r="I684" t="s">
        <v>471</v>
      </c>
      <c r="J684" s="2">
        <v>1</v>
      </c>
      <c r="K684" s="3">
        <v>25.66</v>
      </c>
      <c r="L684" t="s">
        <v>30</v>
      </c>
      <c r="M684" t="s">
        <v>31</v>
      </c>
      <c r="N684" t="s">
        <v>43</v>
      </c>
      <c r="P684" t="s">
        <v>22</v>
      </c>
      <c r="Q684" s="1">
        <v>43949.724814814806</v>
      </c>
    </row>
    <row r="685" spans="1:17" x14ac:dyDescent="0.35">
      <c r="A685" s="1">
        <v>43677</v>
      </c>
      <c r="B685" t="s">
        <v>24</v>
      </c>
      <c r="C685" t="s">
        <v>2645</v>
      </c>
      <c r="F685" t="s">
        <v>2646</v>
      </c>
      <c r="G685" t="s">
        <v>2634</v>
      </c>
      <c r="H685" t="s">
        <v>470</v>
      </c>
      <c r="I685" t="s">
        <v>471</v>
      </c>
      <c r="J685" s="2">
        <v>6.8</v>
      </c>
      <c r="K685" s="3">
        <v>174.49</v>
      </c>
      <c r="L685" t="s">
        <v>30</v>
      </c>
      <c r="M685" t="s">
        <v>31</v>
      </c>
      <c r="N685" t="s">
        <v>43</v>
      </c>
      <c r="P685" t="s">
        <v>22</v>
      </c>
      <c r="Q685" s="1">
        <v>43949.724814814806</v>
      </c>
    </row>
    <row r="686" spans="1:17" x14ac:dyDescent="0.35">
      <c r="A686" s="1">
        <v>43692</v>
      </c>
      <c r="B686" t="s">
        <v>24</v>
      </c>
      <c r="C686" t="s">
        <v>2649</v>
      </c>
      <c r="F686" t="s">
        <v>2006</v>
      </c>
      <c r="G686" t="s">
        <v>2634</v>
      </c>
      <c r="H686" t="s">
        <v>23</v>
      </c>
      <c r="J686" s="2">
        <v>0</v>
      </c>
      <c r="K686" s="3">
        <v>302.5</v>
      </c>
      <c r="L686" t="s">
        <v>30</v>
      </c>
      <c r="M686" t="s">
        <v>31</v>
      </c>
      <c r="N686" t="s">
        <v>43</v>
      </c>
      <c r="P686" t="s">
        <v>22</v>
      </c>
      <c r="Q686" s="1">
        <v>43949.724814814806</v>
      </c>
    </row>
    <row r="687" spans="1:17" x14ac:dyDescent="0.35">
      <c r="A687" s="1">
        <v>43699</v>
      </c>
      <c r="B687" t="s">
        <v>24</v>
      </c>
      <c r="C687" t="s">
        <v>2650</v>
      </c>
      <c r="F687" t="s">
        <v>2633</v>
      </c>
      <c r="G687" t="s">
        <v>2634</v>
      </c>
      <c r="H687" t="s">
        <v>726</v>
      </c>
      <c r="J687" s="2">
        <v>0</v>
      </c>
      <c r="K687" s="3">
        <v>250</v>
      </c>
      <c r="L687" t="s">
        <v>30</v>
      </c>
      <c r="M687" t="s">
        <v>31</v>
      </c>
      <c r="N687" t="s">
        <v>43</v>
      </c>
      <c r="P687" t="s">
        <v>22</v>
      </c>
      <c r="Q687" s="1">
        <v>43949.724814814806</v>
      </c>
    </row>
    <row r="688" spans="1:17" x14ac:dyDescent="0.35">
      <c r="A688" s="1">
        <v>43699</v>
      </c>
      <c r="B688" t="s">
        <v>24</v>
      </c>
      <c r="C688" t="s">
        <v>2651</v>
      </c>
      <c r="F688" t="s">
        <v>2633</v>
      </c>
      <c r="G688" t="s">
        <v>2634</v>
      </c>
      <c r="H688" t="s">
        <v>726</v>
      </c>
      <c r="J688" s="2">
        <v>0</v>
      </c>
      <c r="K688" s="3">
        <v>250</v>
      </c>
      <c r="L688" t="s">
        <v>30</v>
      </c>
      <c r="M688" t="s">
        <v>31</v>
      </c>
      <c r="N688" t="s">
        <v>43</v>
      </c>
      <c r="P688" t="s">
        <v>22</v>
      </c>
      <c r="Q688" s="1">
        <v>43949.724814814806</v>
      </c>
    </row>
    <row r="689" spans="1:17" x14ac:dyDescent="0.35">
      <c r="A689" s="1">
        <v>43699</v>
      </c>
      <c r="B689" t="s">
        <v>24</v>
      </c>
      <c r="C689" t="s">
        <v>2652</v>
      </c>
      <c r="F689" t="s">
        <v>2633</v>
      </c>
      <c r="G689" t="s">
        <v>2634</v>
      </c>
      <c r="H689" t="s">
        <v>726</v>
      </c>
      <c r="J689" s="2">
        <v>0</v>
      </c>
      <c r="K689" s="3">
        <v>250</v>
      </c>
      <c r="L689" t="s">
        <v>30</v>
      </c>
      <c r="M689" t="s">
        <v>31</v>
      </c>
      <c r="N689" t="s">
        <v>43</v>
      </c>
      <c r="P689" t="s">
        <v>22</v>
      </c>
      <c r="Q689" s="1">
        <v>43949.724814814806</v>
      </c>
    </row>
    <row r="690" spans="1:17" x14ac:dyDescent="0.35">
      <c r="A690" s="1">
        <v>43699</v>
      </c>
      <c r="B690" t="s">
        <v>24</v>
      </c>
      <c r="C690" t="s">
        <v>2653</v>
      </c>
      <c r="F690" t="s">
        <v>2633</v>
      </c>
      <c r="G690" t="s">
        <v>2634</v>
      </c>
      <c r="H690" t="s">
        <v>726</v>
      </c>
      <c r="J690" s="2">
        <v>0</v>
      </c>
      <c r="K690" s="3">
        <v>250</v>
      </c>
      <c r="L690" t="s">
        <v>30</v>
      </c>
      <c r="M690" t="s">
        <v>31</v>
      </c>
      <c r="N690" t="s">
        <v>43</v>
      </c>
      <c r="P690" t="s">
        <v>22</v>
      </c>
      <c r="Q690" s="1">
        <v>43949.724814814806</v>
      </c>
    </row>
    <row r="691" spans="1:17" x14ac:dyDescent="0.35">
      <c r="A691" s="1">
        <v>43699</v>
      </c>
      <c r="B691" t="s">
        <v>24</v>
      </c>
      <c r="C691" t="s">
        <v>2654</v>
      </c>
      <c r="F691" t="s">
        <v>2633</v>
      </c>
      <c r="G691" t="s">
        <v>2634</v>
      </c>
      <c r="H691" t="s">
        <v>726</v>
      </c>
      <c r="J691" s="2">
        <v>0</v>
      </c>
      <c r="K691" s="3">
        <v>250</v>
      </c>
      <c r="L691" t="s">
        <v>30</v>
      </c>
      <c r="M691" t="s">
        <v>31</v>
      </c>
      <c r="N691" t="s">
        <v>43</v>
      </c>
      <c r="P691" t="s">
        <v>22</v>
      </c>
      <c r="Q691" s="1">
        <v>43949.724814814806</v>
      </c>
    </row>
    <row r="692" spans="1:17" x14ac:dyDescent="0.35">
      <c r="A692" s="1">
        <v>43699</v>
      </c>
      <c r="B692" t="s">
        <v>24</v>
      </c>
      <c r="C692" t="s">
        <v>2655</v>
      </c>
      <c r="F692" t="s">
        <v>2633</v>
      </c>
      <c r="G692" t="s">
        <v>2634</v>
      </c>
      <c r="H692" t="s">
        <v>726</v>
      </c>
      <c r="J692" s="2">
        <v>0</v>
      </c>
      <c r="K692" s="3">
        <v>250</v>
      </c>
      <c r="L692" t="s">
        <v>30</v>
      </c>
      <c r="M692" t="s">
        <v>31</v>
      </c>
      <c r="N692" t="s">
        <v>43</v>
      </c>
      <c r="P692" t="s">
        <v>22</v>
      </c>
      <c r="Q692" s="1">
        <v>43949.724814814806</v>
      </c>
    </row>
    <row r="693" spans="1:17" x14ac:dyDescent="0.35">
      <c r="A693" s="1">
        <v>43707</v>
      </c>
      <c r="B693" t="s">
        <v>24</v>
      </c>
      <c r="C693" t="s">
        <v>2656</v>
      </c>
      <c r="F693" t="s">
        <v>2008</v>
      </c>
      <c r="G693" t="s">
        <v>2634</v>
      </c>
      <c r="H693" t="s">
        <v>470</v>
      </c>
      <c r="I693" t="s">
        <v>471</v>
      </c>
      <c r="J693" s="2">
        <v>1</v>
      </c>
      <c r="K693" s="3">
        <v>25.92</v>
      </c>
      <c r="L693" t="s">
        <v>30</v>
      </c>
      <c r="M693" t="s">
        <v>31</v>
      </c>
      <c r="N693" t="s">
        <v>43</v>
      </c>
      <c r="P693" t="s">
        <v>22</v>
      </c>
      <c r="Q693" s="1">
        <v>43949.724814814806</v>
      </c>
    </row>
    <row r="694" spans="1:17" x14ac:dyDescent="0.35">
      <c r="A694" s="1">
        <v>43708</v>
      </c>
      <c r="B694" t="s">
        <v>24</v>
      </c>
      <c r="C694" t="s">
        <v>2658</v>
      </c>
      <c r="F694" t="s">
        <v>2643</v>
      </c>
      <c r="G694" t="s">
        <v>2634</v>
      </c>
      <c r="H694" t="s">
        <v>23</v>
      </c>
      <c r="J694" s="2">
        <v>0</v>
      </c>
      <c r="K694" s="3">
        <v>100</v>
      </c>
      <c r="L694" t="s">
        <v>30</v>
      </c>
      <c r="M694" t="s">
        <v>31</v>
      </c>
      <c r="N694" t="s">
        <v>43</v>
      </c>
      <c r="P694" t="s">
        <v>22</v>
      </c>
      <c r="Q694" s="1">
        <v>43949.724814814806</v>
      </c>
    </row>
    <row r="695" spans="1:17" x14ac:dyDescent="0.35">
      <c r="A695" s="1">
        <v>43708</v>
      </c>
      <c r="B695" t="s">
        <v>24</v>
      </c>
      <c r="C695" t="s">
        <v>2659</v>
      </c>
      <c r="F695" t="s">
        <v>2640</v>
      </c>
      <c r="G695" t="s">
        <v>2634</v>
      </c>
      <c r="H695" t="s">
        <v>23</v>
      </c>
      <c r="J695" s="2">
        <v>0</v>
      </c>
      <c r="K695" s="3">
        <v>279</v>
      </c>
      <c r="L695" t="s">
        <v>30</v>
      </c>
      <c r="M695" t="s">
        <v>31</v>
      </c>
      <c r="N695" t="s">
        <v>43</v>
      </c>
      <c r="P695" t="s">
        <v>22</v>
      </c>
      <c r="Q695" s="1">
        <v>43949.724814814806</v>
      </c>
    </row>
    <row r="696" spans="1:17" x14ac:dyDescent="0.35">
      <c r="A696" s="1">
        <v>43708</v>
      </c>
      <c r="B696" t="s">
        <v>24</v>
      </c>
      <c r="C696" t="s">
        <v>2660</v>
      </c>
      <c r="F696" t="s">
        <v>2640</v>
      </c>
      <c r="G696" t="s">
        <v>2634</v>
      </c>
      <c r="H696" t="s">
        <v>726</v>
      </c>
      <c r="J696" s="2">
        <v>0</v>
      </c>
      <c r="K696" s="3">
        <v>18</v>
      </c>
      <c r="L696" t="s">
        <v>30</v>
      </c>
      <c r="M696" t="s">
        <v>31</v>
      </c>
      <c r="N696" t="s">
        <v>43</v>
      </c>
      <c r="P696" t="s">
        <v>22</v>
      </c>
      <c r="Q696" s="1">
        <v>43949.724814814806</v>
      </c>
    </row>
    <row r="697" spans="1:17" x14ac:dyDescent="0.35">
      <c r="A697" s="1">
        <v>43708</v>
      </c>
      <c r="B697" t="s">
        <v>24</v>
      </c>
      <c r="C697" t="s">
        <v>2662</v>
      </c>
      <c r="F697" t="s">
        <v>2646</v>
      </c>
      <c r="G697" t="s">
        <v>2634</v>
      </c>
      <c r="H697" t="s">
        <v>470</v>
      </c>
      <c r="I697" t="s">
        <v>471</v>
      </c>
      <c r="J697" s="2">
        <v>11</v>
      </c>
      <c r="K697" s="3">
        <v>285.07</v>
      </c>
      <c r="L697" t="s">
        <v>30</v>
      </c>
      <c r="M697" t="s">
        <v>31</v>
      </c>
      <c r="N697" t="s">
        <v>43</v>
      </c>
      <c r="P697" t="s">
        <v>22</v>
      </c>
      <c r="Q697" s="1">
        <v>43949.724814814806</v>
      </c>
    </row>
    <row r="698" spans="1:17" x14ac:dyDescent="0.35">
      <c r="A698" s="1">
        <v>43724</v>
      </c>
      <c r="B698" t="s">
        <v>24</v>
      </c>
      <c r="C698" t="s">
        <v>2664</v>
      </c>
      <c r="F698" t="s">
        <v>2006</v>
      </c>
      <c r="G698" t="s">
        <v>2634</v>
      </c>
      <c r="H698" t="s">
        <v>23</v>
      </c>
      <c r="J698" s="2">
        <v>0</v>
      </c>
      <c r="K698" s="3">
        <v>302.5</v>
      </c>
      <c r="L698" t="s">
        <v>30</v>
      </c>
      <c r="M698" t="s">
        <v>31</v>
      </c>
      <c r="N698" t="s">
        <v>43</v>
      </c>
      <c r="P698" t="s">
        <v>22</v>
      </c>
      <c r="Q698" s="1">
        <v>43949.724814814806</v>
      </c>
    </row>
    <row r="699" spans="1:17" x14ac:dyDescent="0.35">
      <c r="A699" s="1">
        <v>43736</v>
      </c>
      <c r="B699" t="s">
        <v>24</v>
      </c>
      <c r="C699" t="s">
        <v>2666</v>
      </c>
      <c r="F699" t="s">
        <v>2640</v>
      </c>
      <c r="G699" t="s">
        <v>2634</v>
      </c>
      <c r="H699" t="s">
        <v>23</v>
      </c>
      <c r="J699" s="2">
        <v>0</v>
      </c>
      <c r="K699" s="3">
        <v>84</v>
      </c>
      <c r="L699" t="s">
        <v>30</v>
      </c>
      <c r="M699" t="s">
        <v>31</v>
      </c>
      <c r="N699" t="s">
        <v>43</v>
      </c>
      <c r="P699" t="s">
        <v>22</v>
      </c>
      <c r="Q699" s="1">
        <v>43949.724814814806</v>
      </c>
    </row>
    <row r="700" spans="1:17" x14ac:dyDescent="0.35">
      <c r="A700" s="1">
        <v>43738</v>
      </c>
      <c r="B700" t="s">
        <v>24</v>
      </c>
      <c r="C700" t="s">
        <v>2668</v>
      </c>
      <c r="F700" t="s">
        <v>2643</v>
      </c>
      <c r="G700" t="s">
        <v>2634</v>
      </c>
      <c r="H700" t="s">
        <v>23</v>
      </c>
      <c r="J700" s="2">
        <v>0</v>
      </c>
      <c r="K700" s="3">
        <v>100</v>
      </c>
      <c r="L700" t="s">
        <v>30</v>
      </c>
      <c r="M700" t="s">
        <v>31</v>
      </c>
      <c r="N700" t="s">
        <v>43</v>
      </c>
      <c r="P700" t="s">
        <v>22</v>
      </c>
      <c r="Q700" s="1">
        <v>43949.724814814806</v>
      </c>
    </row>
    <row r="701" spans="1:17" x14ac:dyDescent="0.35">
      <c r="A701" s="1">
        <v>43738</v>
      </c>
      <c r="B701" t="s">
        <v>24</v>
      </c>
      <c r="C701" t="s">
        <v>2669</v>
      </c>
      <c r="F701" t="s">
        <v>2008</v>
      </c>
      <c r="G701" t="s">
        <v>2634</v>
      </c>
      <c r="H701" t="s">
        <v>470</v>
      </c>
      <c r="I701" t="s">
        <v>471</v>
      </c>
      <c r="J701" s="2">
        <v>1</v>
      </c>
      <c r="K701" s="3">
        <v>25.82</v>
      </c>
      <c r="L701" t="s">
        <v>30</v>
      </c>
      <c r="M701" t="s">
        <v>31</v>
      </c>
      <c r="N701" t="s">
        <v>43</v>
      </c>
      <c r="P701" t="s">
        <v>22</v>
      </c>
      <c r="Q701" s="1">
        <v>43949.724814814806</v>
      </c>
    </row>
    <row r="702" spans="1:17" x14ac:dyDescent="0.35">
      <c r="A702" s="1">
        <v>43738</v>
      </c>
      <c r="B702" t="s">
        <v>24</v>
      </c>
      <c r="C702" t="s">
        <v>2670</v>
      </c>
      <c r="F702" t="s">
        <v>2646</v>
      </c>
      <c r="G702" t="s">
        <v>2634</v>
      </c>
      <c r="H702" t="s">
        <v>470</v>
      </c>
      <c r="I702" t="s">
        <v>471</v>
      </c>
      <c r="J702" s="2">
        <v>9</v>
      </c>
      <c r="K702" s="3">
        <v>232.34</v>
      </c>
      <c r="L702" t="s">
        <v>30</v>
      </c>
      <c r="M702" t="s">
        <v>31</v>
      </c>
      <c r="N702" t="s">
        <v>43</v>
      </c>
      <c r="P702" t="s">
        <v>22</v>
      </c>
      <c r="Q702" s="1">
        <v>43949.724814814806</v>
      </c>
    </row>
    <row r="703" spans="1:17" x14ac:dyDescent="0.35">
      <c r="A703" s="1">
        <v>43753</v>
      </c>
      <c r="B703" t="s">
        <v>24</v>
      </c>
      <c r="C703" t="s">
        <v>2673</v>
      </c>
      <c r="F703" t="s">
        <v>2006</v>
      </c>
      <c r="G703" t="s">
        <v>2634</v>
      </c>
      <c r="H703" t="s">
        <v>23</v>
      </c>
      <c r="J703" s="2">
        <v>0</v>
      </c>
      <c r="K703" s="3">
        <v>302.5</v>
      </c>
      <c r="L703" t="s">
        <v>30</v>
      </c>
      <c r="M703" t="s">
        <v>31</v>
      </c>
      <c r="N703" t="s">
        <v>43</v>
      </c>
      <c r="P703" t="s">
        <v>22</v>
      </c>
      <c r="Q703" s="1">
        <v>43949.724814814806</v>
      </c>
    </row>
    <row r="704" spans="1:17" x14ac:dyDescent="0.35">
      <c r="A704" s="1">
        <v>43764</v>
      </c>
      <c r="B704" t="s">
        <v>24</v>
      </c>
      <c r="C704" t="s">
        <v>2675</v>
      </c>
      <c r="F704" t="s">
        <v>2640</v>
      </c>
      <c r="G704" t="s">
        <v>2634</v>
      </c>
      <c r="H704" t="s">
        <v>23</v>
      </c>
      <c r="J704" s="2">
        <v>0</v>
      </c>
      <c r="K704" s="3">
        <v>90</v>
      </c>
      <c r="L704" t="s">
        <v>30</v>
      </c>
      <c r="M704" t="s">
        <v>31</v>
      </c>
      <c r="N704" t="s">
        <v>43</v>
      </c>
      <c r="P704" t="s">
        <v>22</v>
      </c>
      <c r="Q704" s="1">
        <v>43949.724814814806</v>
      </c>
    </row>
    <row r="705" spans="1:17" x14ac:dyDescent="0.35">
      <c r="A705" s="1">
        <v>43769</v>
      </c>
      <c r="B705" t="s">
        <v>24</v>
      </c>
      <c r="C705" t="s">
        <v>2677</v>
      </c>
      <c r="F705" t="s">
        <v>2643</v>
      </c>
      <c r="G705" t="s">
        <v>2634</v>
      </c>
      <c r="H705" t="s">
        <v>23</v>
      </c>
      <c r="J705" s="2">
        <v>0</v>
      </c>
      <c r="K705" s="3">
        <v>100</v>
      </c>
      <c r="L705" t="s">
        <v>30</v>
      </c>
      <c r="M705" t="s">
        <v>31</v>
      </c>
      <c r="N705" t="s">
        <v>43</v>
      </c>
      <c r="P705" t="s">
        <v>22</v>
      </c>
      <c r="Q705" s="1">
        <v>43949.724814814806</v>
      </c>
    </row>
    <row r="706" spans="1:17" x14ac:dyDescent="0.35">
      <c r="A706" s="1">
        <v>43769</v>
      </c>
      <c r="B706" t="s">
        <v>24</v>
      </c>
      <c r="C706" t="s">
        <v>2678</v>
      </c>
      <c r="F706" t="s">
        <v>2008</v>
      </c>
      <c r="G706" t="s">
        <v>2634</v>
      </c>
      <c r="H706" t="s">
        <v>470</v>
      </c>
      <c r="I706" t="s">
        <v>471</v>
      </c>
      <c r="J706" s="2">
        <v>1</v>
      </c>
      <c r="K706" s="3">
        <v>25.51</v>
      </c>
      <c r="L706" t="s">
        <v>30</v>
      </c>
      <c r="M706" t="s">
        <v>31</v>
      </c>
      <c r="N706" t="s">
        <v>43</v>
      </c>
      <c r="P706" t="s">
        <v>22</v>
      </c>
      <c r="Q706" s="1">
        <v>43949.724814814806</v>
      </c>
    </row>
    <row r="707" spans="1:17" x14ac:dyDescent="0.35">
      <c r="A707" s="1">
        <v>43769</v>
      </c>
      <c r="B707" t="s">
        <v>24</v>
      </c>
      <c r="C707" t="s">
        <v>2679</v>
      </c>
      <c r="F707" t="s">
        <v>2646</v>
      </c>
      <c r="G707" t="s">
        <v>2634</v>
      </c>
      <c r="H707" t="s">
        <v>470</v>
      </c>
      <c r="I707" t="s">
        <v>471</v>
      </c>
      <c r="J707" s="2">
        <v>5.6</v>
      </c>
      <c r="K707" s="3">
        <v>142.86000000000001</v>
      </c>
      <c r="L707" t="s">
        <v>30</v>
      </c>
      <c r="M707" t="s">
        <v>31</v>
      </c>
      <c r="N707" t="s">
        <v>43</v>
      </c>
      <c r="P707" t="s">
        <v>22</v>
      </c>
      <c r="Q707" s="1">
        <v>43949.724814814806</v>
      </c>
    </row>
    <row r="708" spans="1:17" x14ac:dyDescent="0.35">
      <c r="A708" s="1">
        <v>43784</v>
      </c>
      <c r="B708" t="s">
        <v>24</v>
      </c>
      <c r="C708" t="s">
        <v>2682</v>
      </c>
      <c r="F708" t="s">
        <v>2006</v>
      </c>
      <c r="G708" t="s">
        <v>2634</v>
      </c>
      <c r="H708" t="s">
        <v>23</v>
      </c>
      <c r="J708" s="2">
        <v>0</v>
      </c>
      <c r="K708" s="3">
        <v>302.5</v>
      </c>
      <c r="L708" t="s">
        <v>30</v>
      </c>
      <c r="M708" t="s">
        <v>31</v>
      </c>
      <c r="N708" t="s">
        <v>43</v>
      </c>
      <c r="P708" t="s">
        <v>22</v>
      </c>
      <c r="Q708" s="1">
        <v>43949.724814814806</v>
      </c>
    </row>
    <row r="709" spans="1:17" x14ac:dyDescent="0.35">
      <c r="A709" s="1">
        <v>43798</v>
      </c>
      <c r="B709" t="s">
        <v>24</v>
      </c>
      <c r="C709" t="s">
        <v>2683</v>
      </c>
      <c r="F709" t="s">
        <v>2008</v>
      </c>
      <c r="G709" t="s">
        <v>2634</v>
      </c>
      <c r="H709" t="s">
        <v>470</v>
      </c>
      <c r="I709" t="s">
        <v>471</v>
      </c>
      <c r="J709" s="2">
        <v>1</v>
      </c>
      <c r="K709" s="3">
        <v>25.52</v>
      </c>
      <c r="L709" t="s">
        <v>30</v>
      </c>
      <c r="M709" t="s">
        <v>31</v>
      </c>
      <c r="N709" t="s">
        <v>43</v>
      </c>
      <c r="P709" t="s">
        <v>22</v>
      </c>
      <c r="Q709" s="1">
        <v>43949.724814814806</v>
      </c>
    </row>
    <row r="710" spans="1:17" x14ac:dyDescent="0.35">
      <c r="A710" s="1">
        <v>43799</v>
      </c>
      <c r="B710" t="s">
        <v>24</v>
      </c>
      <c r="C710" t="s">
        <v>2685</v>
      </c>
      <c r="F710" t="s">
        <v>2643</v>
      </c>
      <c r="G710" t="s">
        <v>2634</v>
      </c>
      <c r="H710" t="s">
        <v>23</v>
      </c>
      <c r="J710" s="2">
        <v>0</v>
      </c>
      <c r="K710" s="3">
        <v>100</v>
      </c>
      <c r="L710" t="s">
        <v>30</v>
      </c>
      <c r="M710" t="s">
        <v>31</v>
      </c>
      <c r="N710" t="s">
        <v>43</v>
      </c>
      <c r="P710" t="s">
        <v>22</v>
      </c>
      <c r="Q710" s="1">
        <v>43949.724814814806</v>
      </c>
    </row>
    <row r="711" spans="1:17" x14ac:dyDescent="0.35">
      <c r="A711" s="1">
        <v>43799</v>
      </c>
      <c r="B711" t="s">
        <v>24</v>
      </c>
      <c r="C711" t="s">
        <v>2686</v>
      </c>
      <c r="F711" t="s">
        <v>2640</v>
      </c>
      <c r="G711" t="s">
        <v>2634</v>
      </c>
      <c r="H711" t="s">
        <v>23</v>
      </c>
      <c r="J711" s="2">
        <v>0</v>
      </c>
      <c r="K711" s="3">
        <v>78</v>
      </c>
      <c r="L711" t="s">
        <v>30</v>
      </c>
      <c r="M711" t="s">
        <v>31</v>
      </c>
      <c r="N711" t="s">
        <v>43</v>
      </c>
      <c r="P711" t="s">
        <v>22</v>
      </c>
      <c r="Q711" s="1">
        <v>43949.724814814806</v>
      </c>
    </row>
    <row r="712" spans="1:17" x14ac:dyDescent="0.35">
      <c r="A712" s="1">
        <v>43799</v>
      </c>
      <c r="B712" t="s">
        <v>24</v>
      </c>
      <c r="C712" t="s">
        <v>2688</v>
      </c>
      <c r="F712" t="s">
        <v>2646</v>
      </c>
      <c r="G712" t="s">
        <v>2634</v>
      </c>
      <c r="H712" t="s">
        <v>470</v>
      </c>
      <c r="I712" t="s">
        <v>471</v>
      </c>
      <c r="J712" s="2">
        <v>5.2</v>
      </c>
      <c r="K712" s="3">
        <v>132.68</v>
      </c>
      <c r="L712" t="s">
        <v>30</v>
      </c>
      <c r="M712" t="s">
        <v>31</v>
      </c>
      <c r="N712" t="s">
        <v>43</v>
      </c>
      <c r="P712" t="s">
        <v>22</v>
      </c>
      <c r="Q712" s="1">
        <v>43949.724814814806</v>
      </c>
    </row>
    <row r="713" spans="1:17" x14ac:dyDescent="0.35">
      <c r="A713" s="1">
        <v>43815</v>
      </c>
      <c r="B713" t="s">
        <v>24</v>
      </c>
      <c r="C713" t="s">
        <v>2690</v>
      </c>
      <c r="F713" t="s">
        <v>2006</v>
      </c>
      <c r="G713" t="s">
        <v>2634</v>
      </c>
      <c r="H713" t="s">
        <v>23</v>
      </c>
      <c r="J713" s="2">
        <v>0</v>
      </c>
      <c r="K713" s="3">
        <v>302.5</v>
      </c>
      <c r="L713" t="s">
        <v>30</v>
      </c>
      <c r="M713" t="s">
        <v>31</v>
      </c>
      <c r="N713" t="s">
        <v>43</v>
      </c>
      <c r="P713" t="s">
        <v>22</v>
      </c>
      <c r="Q713" s="1">
        <v>43949.724814814806</v>
      </c>
    </row>
    <row r="714" spans="1:17" x14ac:dyDescent="0.35">
      <c r="A714" s="1">
        <v>43827</v>
      </c>
      <c r="B714" t="s">
        <v>24</v>
      </c>
      <c r="C714" t="s">
        <v>2691</v>
      </c>
      <c r="F714" t="s">
        <v>2640</v>
      </c>
      <c r="G714" t="s">
        <v>2634</v>
      </c>
      <c r="H714" t="s">
        <v>23</v>
      </c>
      <c r="J714" s="2">
        <v>0</v>
      </c>
      <c r="K714" s="3">
        <v>33</v>
      </c>
      <c r="L714" t="s">
        <v>30</v>
      </c>
      <c r="M714" t="s">
        <v>31</v>
      </c>
      <c r="N714" t="s">
        <v>43</v>
      </c>
      <c r="P714" t="s">
        <v>22</v>
      </c>
      <c r="Q714" s="1">
        <v>43949.724814814806</v>
      </c>
    </row>
    <row r="715" spans="1:17" x14ac:dyDescent="0.35">
      <c r="A715" s="1">
        <v>43830</v>
      </c>
      <c r="B715" t="s">
        <v>24</v>
      </c>
      <c r="C715" t="s">
        <v>2693</v>
      </c>
      <c r="F715" t="s">
        <v>2643</v>
      </c>
      <c r="G715" t="s">
        <v>2634</v>
      </c>
      <c r="H715" t="s">
        <v>23</v>
      </c>
      <c r="J715" s="2">
        <v>0</v>
      </c>
      <c r="K715" s="3">
        <v>100</v>
      </c>
      <c r="L715" t="s">
        <v>30</v>
      </c>
      <c r="M715" t="s">
        <v>31</v>
      </c>
      <c r="N715" t="s">
        <v>43</v>
      </c>
      <c r="P715" t="s">
        <v>22</v>
      </c>
      <c r="Q715" s="1">
        <v>43949.724814814806</v>
      </c>
    </row>
    <row r="716" spans="1:17" x14ac:dyDescent="0.35">
      <c r="A716" s="1">
        <v>43830</v>
      </c>
      <c r="B716" t="s">
        <v>24</v>
      </c>
      <c r="C716" t="s">
        <v>2694</v>
      </c>
      <c r="F716" t="s">
        <v>2008</v>
      </c>
      <c r="G716" t="s">
        <v>2634</v>
      </c>
      <c r="H716" t="s">
        <v>470</v>
      </c>
      <c r="I716" t="s">
        <v>471</v>
      </c>
      <c r="J716" s="2">
        <v>1</v>
      </c>
      <c r="K716" s="3">
        <v>25.41</v>
      </c>
      <c r="L716" t="s">
        <v>30</v>
      </c>
      <c r="M716" t="s">
        <v>31</v>
      </c>
      <c r="N716" t="s">
        <v>43</v>
      </c>
      <c r="P716" t="s">
        <v>22</v>
      </c>
      <c r="Q716" s="1">
        <v>43949.724814814806</v>
      </c>
    </row>
    <row r="717" spans="1:17" x14ac:dyDescent="0.35">
      <c r="A717" s="1">
        <v>43830</v>
      </c>
      <c r="B717" t="s">
        <v>24</v>
      </c>
      <c r="C717" t="s">
        <v>2695</v>
      </c>
      <c r="F717" t="s">
        <v>2646</v>
      </c>
      <c r="G717" t="s">
        <v>2634</v>
      </c>
      <c r="H717" t="s">
        <v>470</v>
      </c>
      <c r="I717" t="s">
        <v>471</v>
      </c>
      <c r="J717" s="2">
        <v>7.2</v>
      </c>
      <c r="K717" s="3">
        <v>182.95</v>
      </c>
      <c r="L717" t="s">
        <v>30</v>
      </c>
      <c r="M717" t="s">
        <v>31</v>
      </c>
      <c r="N717" t="s">
        <v>43</v>
      </c>
      <c r="P717" t="s">
        <v>22</v>
      </c>
      <c r="Q717" s="1">
        <v>43949.724814814806</v>
      </c>
    </row>
    <row r="718" spans="1:17" x14ac:dyDescent="0.35">
      <c r="A718" s="1">
        <v>43855</v>
      </c>
      <c r="B718" t="s">
        <v>24</v>
      </c>
      <c r="C718" t="s">
        <v>2702</v>
      </c>
      <c r="F718" t="s">
        <v>2640</v>
      </c>
      <c r="G718" t="s">
        <v>2634</v>
      </c>
      <c r="H718" t="s">
        <v>23</v>
      </c>
      <c r="J718" s="2">
        <v>0</v>
      </c>
      <c r="K718" s="3">
        <v>57</v>
      </c>
      <c r="L718" t="s">
        <v>30</v>
      </c>
      <c r="M718" t="s">
        <v>31</v>
      </c>
      <c r="N718" t="s">
        <v>43</v>
      </c>
      <c r="P718" t="s">
        <v>22</v>
      </c>
      <c r="Q718" s="1">
        <v>43949.724814814806</v>
      </c>
    </row>
    <row r="719" spans="1:17" x14ac:dyDescent="0.35">
      <c r="A719" s="1">
        <v>43861</v>
      </c>
      <c r="B719" t="s">
        <v>24</v>
      </c>
      <c r="C719" t="s">
        <v>2704</v>
      </c>
      <c r="F719" t="s">
        <v>2643</v>
      </c>
      <c r="G719" t="s">
        <v>2634</v>
      </c>
      <c r="H719" t="s">
        <v>23</v>
      </c>
      <c r="J719" s="2">
        <v>0</v>
      </c>
      <c r="K719" s="3">
        <v>100</v>
      </c>
      <c r="L719" t="s">
        <v>30</v>
      </c>
      <c r="M719" t="s">
        <v>31</v>
      </c>
      <c r="N719" t="s">
        <v>43</v>
      </c>
      <c r="P719" t="s">
        <v>22</v>
      </c>
      <c r="Q719" s="1">
        <v>43949.724814814806</v>
      </c>
    </row>
    <row r="720" spans="1:17" x14ac:dyDescent="0.35">
      <c r="A720" s="1">
        <v>43861</v>
      </c>
      <c r="B720" t="s">
        <v>24</v>
      </c>
      <c r="C720" t="s">
        <v>2705</v>
      </c>
      <c r="F720" t="s">
        <v>2008</v>
      </c>
      <c r="G720" t="s">
        <v>2634</v>
      </c>
      <c r="H720" t="s">
        <v>470</v>
      </c>
      <c r="I720" t="s">
        <v>471</v>
      </c>
      <c r="J720" s="2">
        <v>1</v>
      </c>
      <c r="K720" s="3">
        <v>25.21</v>
      </c>
      <c r="L720" t="s">
        <v>30</v>
      </c>
      <c r="M720" t="s">
        <v>31</v>
      </c>
      <c r="N720" t="s">
        <v>43</v>
      </c>
      <c r="P720" t="s">
        <v>22</v>
      </c>
      <c r="Q720" s="1">
        <v>43949.724814814806</v>
      </c>
    </row>
    <row r="721" spans="1:17" x14ac:dyDescent="0.35">
      <c r="A721" s="1">
        <v>43861</v>
      </c>
      <c r="B721" t="s">
        <v>24</v>
      </c>
      <c r="C721" t="s">
        <v>2706</v>
      </c>
      <c r="F721" t="s">
        <v>2646</v>
      </c>
      <c r="G721" t="s">
        <v>2634</v>
      </c>
      <c r="H721" t="s">
        <v>470</v>
      </c>
      <c r="I721" t="s">
        <v>471</v>
      </c>
      <c r="J721" s="2">
        <v>5</v>
      </c>
      <c r="K721" s="3">
        <v>126.05</v>
      </c>
      <c r="L721" t="s">
        <v>30</v>
      </c>
      <c r="M721" t="s">
        <v>31</v>
      </c>
      <c r="N721" t="s">
        <v>43</v>
      </c>
      <c r="P721" t="s">
        <v>22</v>
      </c>
      <c r="Q721" s="1">
        <v>43949.724814814806</v>
      </c>
    </row>
    <row r="722" spans="1:17" x14ac:dyDescent="0.35">
      <c r="A722" s="1">
        <v>43889</v>
      </c>
      <c r="B722" t="s">
        <v>24</v>
      </c>
      <c r="C722" t="s">
        <v>2709</v>
      </c>
      <c r="F722" t="s">
        <v>2008</v>
      </c>
      <c r="G722" t="s">
        <v>2634</v>
      </c>
      <c r="H722" t="s">
        <v>470</v>
      </c>
      <c r="I722" t="s">
        <v>471</v>
      </c>
      <c r="J722" s="2">
        <v>1</v>
      </c>
      <c r="K722" s="3">
        <v>25.39</v>
      </c>
      <c r="L722" t="s">
        <v>30</v>
      </c>
      <c r="M722" t="s">
        <v>31</v>
      </c>
      <c r="N722" t="s">
        <v>43</v>
      </c>
      <c r="P722" t="s">
        <v>22</v>
      </c>
      <c r="Q722" s="1">
        <v>43949.724814814806</v>
      </c>
    </row>
    <row r="723" spans="1:17" x14ac:dyDescent="0.35">
      <c r="A723" s="1">
        <v>43890</v>
      </c>
      <c r="B723" t="s">
        <v>24</v>
      </c>
      <c r="C723" t="s">
        <v>2711</v>
      </c>
      <c r="F723" t="s">
        <v>2643</v>
      </c>
      <c r="G723" t="s">
        <v>2634</v>
      </c>
      <c r="H723" t="s">
        <v>23</v>
      </c>
      <c r="J723" s="2">
        <v>0</v>
      </c>
      <c r="K723" s="3">
        <v>100</v>
      </c>
      <c r="L723" t="s">
        <v>30</v>
      </c>
      <c r="M723" t="s">
        <v>31</v>
      </c>
      <c r="N723" t="s">
        <v>43</v>
      </c>
      <c r="P723" t="s">
        <v>22</v>
      </c>
      <c r="Q723" s="1">
        <v>43949.724814814806</v>
      </c>
    </row>
    <row r="724" spans="1:17" x14ac:dyDescent="0.35">
      <c r="A724" s="1">
        <v>43890</v>
      </c>
      <c r="B724" t="s">
        <v>24</v>
      </c>
      <c r="C724" t="s">
        <v>2712</v>
      </c>
      <c r="F724" t="s">
        <v>2640</v>
      </c>
      <c r="G724" t="s">
        <v>2634</v>
      </c>
      <c r="H724" t="s">
        <v>23</v>
      </c>
      <c r="J724" s="2">
        <v>0</v>
      </c>
      <c r="K724" s="3">
        <v>291</v>
      </c>
      <c r="L724" t="s">
        <v>30</v>
      </c>
      <c r="M724" t="s">
        <v>31</v>
      </c>
      <c r="N724" t="s">
        <v>43</v>
      </c>
      <c r="P724" t="s">
        <v>22</v>
      </c>
      <c r="Q724" s="1">
        <v>43949.724814814806</v>
      </c>
    </row>
    <row r="725" spans="1:17" x14ac:dyDescent="0.35">
      <c r="A725" s="1">
        <v>43890</v>
      </c>
      <c r="B725" t="s">
        <v>24</v>
      </c>
      <c r="C725" t="s">
        <v>2714</v>
      </c>
      <c r="F725" t="s">
        <v>2646</v>
      </c>
      <c r="G725" t="s">
        <v>2634</v>
      </c>
      <c r="H725" t="s">
        <v>470</v>
      </c>
      <c r="I725" t="s">
        <v>471</v>
      </c>
      <c r="J725" s="2">
        <v>11.4</v>
      </c>
      <c r="K725" s="3">
        <v>289.45</v>
      </c>
      <c r="L725" t="s">
        <v>30</v>
      </c>
      <c r="M725" t="s">
        <v>31</v>
      </c>
      <c r="N725" t="s">
        <v>43</v>
      </c>
      <c r="P725" t="s">
        <v>22</v>
      </c>
      <c r="Q725" s="1">
        <v>43949.724814814806</v>
      </c>
    </row>
    <row r="726" spans="1:17" x14ac:dyDescent="0.35">
      <c r="A726" s="1">
        <v>43901</v>
      </c>
      <c r="B726" t="s">
        <v>24</v>
      </c>
      <c r="C726" t="s">
        <v>2716</v>
      </c>
      <c r="F726" t="s">
        <v>2008</v>
      </c>
      <c r="G726" t="s">
        <v>2634</v>
      </c>
      <c r="H726" t="s">
        <v>470</v>
      </c>
      <c r="I726" t="s">
        <v>471</v>
      </c>
      <c r="J726" s="2">
        <v>20</v>
      </c>
      <c r="K726" s="3">
        <v>515.4</v>
      </c>
      <c r="L726" t="s">
        <v>30</v>
      </c>
      <c r="M726" t="s">
        <v>31</v>
      </c>
      <c r="N726" t="s">
        <v>43</v>
      </c>
      <c r="P726" t="s">
        <v>22</v>
      </c>
      <c r="Q726" s="1">
        <v>43949.724814814806</v>
      </c>
    </row>
    <row r="727" spans="1:17" x14ac:dyDescent="0.35">
      <c r="A727" s="1">
        <v>43915</v>
      </c>
      <c r="B727" t="s">
        <v>24</v>
      </c>
      <c r="C727" t="s">
        <v>2717</v>
      </c>
      <c r="F727" t="s">
        <v>2633</v>
      </c>
      <c r="G727" t="s">
        <v>2634</v>
      </c>
      <c r="H727" t="s">
        <v>23</v>
      </c>
      <c r="J727" s="2">
        <v>0</v>
      </c>
      <c r="K727" s="3">
        <v>5</v>
      </c>
      <c r="L727" t="s">
        <v>30</v>
      </c>
      <c r="M727" t="s">
        <v>31</v>
      </c>
      <c r="N727" t="s">
        <v>43</v>
      </c>
      <c r="P727" t="s">
        <v>22</v>
      </c>
      <c r="Q727" s="1">
        <v>43949.724814814806</v>
      </c>
    </row>
    <row r="728" spans="1:17" x14ac:dyDescent="0.35">
      <c r="A728" s="1">
        <v>43918</v>
      </c>
      <c r="B728" t="s">
        <v>24</v>
      </c>
      <c r="C728" t="s">
        <v>2718</v>
      </c>
      <c r="F728" t="s">
        <v>2640</v>
      </c>
      <c r="G728" t="s">
        <v>2634</v>
      </c>
      <c r="H728" t="s">
        <v>23</v>
      </c>
      <c r="J728" s="2">
        <v>0</v>
      </c>
      <c r="K728" s="3">
        <v>369</v>
      </c>
      <c r="L728" t="s">
        <v>30</v>
      </c>
      <c r="M728" t="s">
        <v>31</v>
      </c>
      <c r="N728" t="s">
        <v>43</v>
      </c>
      <c r="P728" t="s">
        <v>22</v>
      </c>
      <c r="Q728" s="1">
        <v>43949.724814814806</v>
      </c>
    </row>
    <row r="729" spans="1:17" x14ac:dyDescent="0.35">
      <c r="A729" s="1">
        <v>43921</v>
      </c>
      <c r="B729" t="s">
        <v>24</v>
      </c>
      <c r="C729" t="s">
        <v>2720</v>
      </c>
      <c r="F729" t="s">
        <v>2643</v>
      </c>
      <c r="G729" t="s">
        <v>2634</v>
      </c>
      <c r="H729" t="s">
        <v>23</v>
      </c>
      <c r="J729" s="2">
        <v>0</v>
      </c>
      <c r="K729" s="3">
        <v>100</v>
      </c>
      <c r="L729" t="s">
        <v>30</v>
      </c>
      <c r="M729" t="s">
        <v>31</v>
      </c>
      <c r="N729" t="s">
        <v>43</v>
      </c>
      <c r="P729" t="s">
        <v>22</v>
      </c>
      <c r="Q729" s="1">
        <v>43949.724814814806</v>
      </c>
    </row>
    <row r="730" spans="1:17" x14ac:dyDescent="0.35">
      <c r="A730" s="1">
        <v>43921</v>
      </c>
      <c r="B730" t="s">
        <v>24</v>
      </c>
      <c r="C730" t="s">
        <v>2721</v>
      </c>
      <c r="F730" t="s">
        <v>2008</v>
      </c>
      <c r="G730" t="s">
        <v>2634</v>
      </c>
      <c r="H730" t="s">
        <v>470</v>
      </c>
      <c r="I730" t="s">
        <v>471</v>
      </c>
      <c r="J730" s="2">
        <v>1</v>
      </c>
      <c r="K730" s="3">
        <v>27.33</v>
      </c>
      <c r="L730" t="s">
        <v>30</v>
      </c>
      <c r="M730" t="s">
        <v>31</v>
      </c>
      <c r="N730" t="s">
        <v>43</v>
      </c>
      <c r="P730" t="s">
        <v>22</v>
      </c>
      <c r="Q730" s="1">
        <v>43949.724814814806</v>
      </c>
    </row>
    <row r="731" spans="1:17" x14ac:dyDescent="0.35">
      <c r="A731" s="1">
        <v>43921</v>
      </c>
      <c r="B731" t="s">
        <v>24</v>
      </c>
      <c r="C731" t="s">
        <v>2722</v>
      </c>
      <c r="F731" t="s">
        <v>2646</v>
      </c>
      <c r="G731" t="s">
        <v>2634</v>
      </c>
      <c r="H731" t="s">
        <v>470</v>
      </c>
      <c r="I731" t="s">
        <v>471</v>
      </c>
      <c r="J731" s="2">
        <v>15.8</v>
      </c>
      <c r="K731" s="3">
        <v>431.74</v>
      </c>
      <c r="L731" t="s">
        <v>30</v>
      </c>
      <c r="M731" t="s">
        <v>31</v>
      </c>
      <c r="N731" t="s">
        <v>43</v>
      </c>
      <c r="P731" t="s">
        <v>22</v>
      </c>
      <c r="Q731" s="1">
        <v>43949.724814814806</v>
      </c>
    </row>
    <row r="732" spans="1:17" x14ac:dyDescent="0.35">
      <c r="A732" s="1">
        <v>43861</v>
      </c>
      <c r="B732" t="s">
        <v>1111</v>
      </c>
      <c r="C732" t="s">
        <v>2768</v>
      </c>
      <c r="D732" t="s">
        <v>1611</v>
      </c>
      <c r="F732" t="s">
        <v>2769</v>
      </c>
      <c r="G732" t="s">
        <v>2767</v>
      </c>
      <c r="H732" t="s">
        <v>1609</v>
      </c>
      <c r="J732" s="2">
        <v>0</v>
      </c>
      <c r="K732" s="3">
        <v>100</v>
      </c>
      <c r="L732" t="s">
        <v>30</v>
      </c>
      <c r="M732" t="s">
        <v>31</v>
      </c>
      <c r="N732" t="s">
        <v>43</v>
      </c>
      <c r="P732" t="s">
        <v>22</v>
      </c>
      <c r="Q732" s="1">
        <v>43949.722071759257</v>
      </c>
    </row>
    <row r="733" spans="1:17" x14ac:dyDescent="0.35">
      <c r="A733" s="1">
        <v>43894</v>
      </c>
      <c r="B733" t="s">
        <v>24</v>
      </c>
      <c r="C733" t="s">
        <v>399</v>
      </c>
      <c r="F733" t="s">
        <v>398</v>
      </c>
      <c r="G733" t="s">
        <v>23</v>
      </c>
      <c r="H733" t="s">
        <v>400</v>
      </c>
      <c r="J733" s="2">
        <v>0</v>
      </c>
      <c r="K733" s="3">
        <v>4400</v>
      </c>
      <c r="L733" t="s">
        <v>30</v>
      </c>
      <c r="M733" t="s">
        <v>31</v>
      </c>
      <c r="N733" t="s">
        <v>401</v>
      </c>
      <c r="P733" t="s">
        <v>22</v>
      </c>
      <c r="Q733" s="1">
        <v>43949.722777777781</v>
      </c>
    </row>
    <row r="734" spans="1:17" x14ac:dyDescent="0.35">
      <c r="A734" s="1">
        <v>43896</v>
      </c>
      <c r="B734" t="s">
        <v>24</v>
      </c>
      <c r="C734" t="s">
        <v>405</v>
      </c>
      <c r="F734" t="s">
        <v>236</v>
      </c>
      <c r="G734" t="s">
        <v>23</v>
      </c>
      <c r="H734" t="s">
        <v>400</v>
      </c>
      <c r="J734" s="2">
        <v>0</v>
      </c>
      <c r="K734" s="3">
        <v>4400</v>
      </c>
      <c r="L734" t="s">
        <v>30</v>
      </c>
      <c r="M734" t="s">
        <v>31</v>
      </c>
      <c r="N734" t="s">
        <v>401</v>
      </c>
      <c r="P734" t="s">
        <v>22</v>
      </c>
      <c r="Q734" s="1">
        <v>43949.722777777781</v>
      </c>
    </row>
    <row r="735" spans="1:17" x14ac:dyDescent="0.35">
      <c r="A735" s="1">
        <v>43896</v>
      </c>
      <c r="B735" t="s">
        <v>24</v>
      </c>
      <c r="C735" t="s">
        <v>423</v>
      </c>
      <c r="F735" t="s">
        <v>344</v>
      </c>
      <c r="G735" t="s">
        <v>23</v>
      </c>
      <c r="H735" t="s">
        <v>400</v>
      </c>
      <c r="J735" s="2">
        <v>0</v>
      </c>
      <c r="K735" s="3">
        <v>4400</v>
      </c>
      <c r="L735" t="s">
        <v>30</v>
      </c>
      <c r="M735" t="s">
        <v>31</v>
      </c>
      <c r="N735" t="s">
        <v>401</v>
      </c>
      <c r="P735" t="s">
        <v>22</v>
      </c>
      <c r="Q735" s="1">
        <v>43949.722777777781</v>
      </c>
    </row>
    <row r="736" spans="1:17" x14ac:dyDescent="0.35">
      <c r="A736" s="1">
        <v>43899</v>
      </c>
      <c r="B736" t="s">
        <v>24</v>
      </c>
      <c r="C736" t="s">
        <v>429</v>
      </c>
      <c r="F736" t="s">
        <v>239</v>
      </c>
      <c r="G736" t="s">
        <v>23</v>
      </c>
      <c r="H736" t="s">
        <v>400</v>
      </c>
      <c r="J736" s="2">
        <v>0</v>
      </c>
      <c r="K736" s="3">
        <v>4400</v>
      </c>
      <c r="L736" t="s">
        <v>30</v>
      </c>
      <c r="M736" t="s">
        <v>31</v>
      </c>
      <c r="N736" t="s">
        <v>401</v>
      </c>
      <c r="P736" t="s">
        <v>22</v>
      </c>
      <c r="Q736" s="1">
        <v>43949.722777777781</v>
      </c>
    </row>
    <row r="737" spans="1:17" x14ac:dyDescent="0.35">
      <c r="A737" s="1">
        <v>43899</v>
      </c>
      <c r="B737" t="s">
        <v>24</v>
      </c>
      <c r="C737" t="s">
        <v>430</v>
      </c>
      <c r="F737" t="s">
        <v>50</v>
      </c>
      <c r="G737" t="s">
        <v>23</v>
      </c>
      <c r="H737" t="s">
        <v>400</v>
      </c>
      <c r="J737" s="2">
        <v>0</v>
      </c>
      <c r="K737" s="3">
        <v>4400</v>
      </c>
      <c r="L737" t="s">
        <v>30</v>
      </c>
      <c r="M737" t="s">
        <v>31</v>
      </c>
      <c r="N737" t="s">
        <v>401</v>
      </c>
      <c r="P737" t="s">
        <v>22</v>
      </c>
      <c r="Q737" s="1">
        <v>43949.722777777781</v>
      </c>
    </row>
    <row r="738" spans="1:17" x14ac:dyDescent="0.35">
      <c r="A738" s="1">
        <v>43901</v>
      </c>
      <c r="B738" t="s">
        <v>24</v>
      </c>
      <c r="C738" t="s">
        <v>433</v>
      </c>
      <c r="F738" t="s">
        <v>434</v>
      </c>
      <c r="G738" t="s">
        <v>23</v>
      </c>
      <c r="H738" t="s">
        <v>400</v>
      </c>
      <c r="J738" s="2">
        <v>0</v>
      </c>
      <c r="K738" s="3">
        <v>4400</v>
      </c>
      <c r="L738" t="s">
        <v>30</v>
      </c>
      <c r="M738" t="s">
        <v>31</v>
      </c>
      <c r="N738" t="s">
        <v>401</v>
      </c>
      <c r="P738" t="s">
        <v>22</v>
      </c>
      <c r="Q738" s="1">
        <v>43949.722777777781</v>
      </c>
    </row>
    <row r="739" spans="1:17" x14ac:dyDescent="0.35">
      <c r="A739" s="1">
        <v>43907</v>
      </c>
      <c r="B739" t="s">
        <v>24</v>
      </c>
      <c r="C739" t="s">
        <v>440</v>
      </c>
      <c r="F739" t="s">
        <v>364</v>
      </c>
      <c r="G739" t="s">
        <v>23</v>
      </c>
      <c r="H739" t="s">
        <v>400</v>
      </c>
      <c r="J739" s="2">
        <v>0</v>
      </c>
      <c r="K739" s="3">
        <v>4400</v>
      </c>
      <c r="L739" t="s">
        <v>30</v>
      </c>
      <c r="M739" t="s">
        <v>31</v>
      </c>
      <c r="N739" t="s">
        <v>401</v>
      </c>
      <c r="P739" t="s">
        <v>22</v>
      </c>
      <c r="Q739" s="1">
        <v>43949.722777777781</v>
      </c>
    </row>
    <row r="740" spans="1:17" x14ac:dyDescent="0.35">
      <c r="A740" s="1">
        <v>43913</v>
      </c>
      <c r="B740" t="s">
        <v>24</v>
      </c>
      <c r="C740" t="s">
        <v>443</v>
      </c>
      <c r="F740" t="s">
        <v>444</v>
      </c>
      <c r="G740" t="s">
        <v>23</v>
      </c>
      <c r="H740" t="s">
        <v>400</v>
      </c>
      <c r="J740" s="2">
        <v>0</v>
      </c>
      <c r="K740" s="3">
        <v>6400</v>
      </c>
      <c r="L740" t="s">
        <v>30</v>
      </c>
      <c r="M740" t="s">
        <v>31</v>
      </c>
      <c r="N740" t="s">
        <v>401</v>
      </c>
      <c r="P740" t="s">
        <v>22</v>
      </c>
      <c r="Q740" s="1">
        <v>43949.722777777781</v>
      </c>
    </row>
    <row r="741" spans="1:17" x14ac:dyDescent="0.35">
      <c r="A741" s="1">
        <v>43916</v>
      </c>
      <c r="B741" t="s">
        <v>24</v>
      </c>
      <c r="C741" t="s">
        <v>1825</v>
      </c>
      <c r="F741" t="s">
        <v>398</v>
      </c>
      <c r="G741" t="s">
        <v>400</v>
      </c>
      <c r="H741" t="s">
        <v>23</v>
      </c>
      <c r="J741" s="2">
        <v>0</v>
      </c>
      <c r="K741" s="3">
        <v>4400</v>
      </c>
      <c r="L741" t="s">
        <v>30</v>
      </c>
      <c r="M741" t="s">
        <v>31</v>
      </c>
      <c r="N741" t="s">
        <v>401</v>
      </c>
      <c r="P741" t="s">
        <v>22</v>
      </c>
      <c r="Q741" s="1">
        <v>43949.722777777781</v>
      </c>
    </row>
    <row r="742" spans="1:17" x14ac:dyDescent="0.35">
      <c r="A742" s="1">
        <v>43658</v>
      </c>
      <c r="B742" t="s">
        <v>24</v>
      </c>
      <c r="C742" t="s">
        <v>1620</v>
      </c>
      <c r="E742" t="s">
        <v>1621</v>
      </c>
      <c r="F742" t="s">
        <v>1622</v>
      </c>
      <c r="G742" t="s">
        <v>1609</v>
      </c>
      <c r="H742" t="s">
        <v>470</v>
      </c>
      <c r="I742" t="s">
        <v>471</v>
      </c>
      <c r="J742" s="2">
        <v>57.12</v>
      </c>
      <c r="K742" s="3">
        <v>1461.7</v>
      </c>
      <c r="L742" t="s">
        <v>30</v>
      </c>
      <c r="M742" t="s">
        <v>31</v>
      </c>
      <c r="N742" t="s">
        <v>1623</v>
      </c>
      <c r="P742" t="s">
        <v>22</v>
      </c>
      <c r="Q742" s="1">
        <v>43949.722071759257</v>
      </c>
    </row>
    <row r="743" spans="1:17" x14ac:dyDescent="0.35">
      <c r="A743" s="1">
        <v>43658</v>
      </c>
      <c r="B743" t="s">
        <v>24</v>
      </c>
      <c r="C743" t="s">
        <v>1624</v>
      </c>
      <c r="E743" t="s">
        <v>1621</v>
      </c>
      <c r="F743" t="s">
        <v>1625</v>
      </c>
      <c r="G743" t="s">
        <v>1609</v>
      </c>
      <c r="H743" t="s">
        <v>470</v>
      </c>
      <c r="I743" t="s">
        <v>471</v>
      </c>
      <c r="J743" s="2">
        <v>260.95</v>
      </c>
      <c r="K743" s="3">
        <v>6677.71</v>
      </c>
      <c r="L743" t="s">
        <v>30</v>
      </c>
      <c r="M743" t="s">
        <v>31</v>
      </c>
      <c r="N743" t="s">
        <v>1623</v>
      </c>
      <c r="P743" t="s">
        <v>22</v>
      </c>
      <c r="Q743" s="1">
        <v>43949.722071759257</v>
      </c>
    </row>
    <row r="744" spans="1:17" x14ac:dyDescent="0.35">
      <c r="A744" s="1">
        <v>43658</v>
      </c>
      <c r="B744" t="s">
        <v>24</v>
      </c>
      <c r="C744" t="s">
        <v>1629</v>
      </c>
      <c r="E744" t="s">
        <v>1621</v>
      </c>
      <c r="F744" t="s">
        <v>1630</v>
      </c>
      <c r="G744" t="s">
        <v>1609</v>
      </c>
      <c r="H744" t="s">
        <v>470</v>
      </c>
      <c r="I744" t="s">
        <v>471</v>
      </c>
      <c r="J744" s="2">
        <v>609.25</v>
      </c>
      <c r="K744" s="3">
        <v>15590.71</v>
      </c>
      <c r="L744" t="s">
        <v>30</v>
      </c>
      <c r="M744" t="s">
        <v>31</v>
      </c>
      <c r="N744" t="s">
        <v>1623</v>
      </c>
      <c r="P744" t="s">
        <v>22</v>
      </c>
      <c r="Q744" s="1">
        <v>43949.722071759257</v>
      </c>
    </row>
    <row r="745" spans="1:17" x14ac:dyDescent="0.35">
      <c r="A745" s="1">
        <v>44012</v>
      </c>
      <c r="B745" t="s">
        <v>1100</v>
      </c>
      <c r="C745" t="s">
        <v>2178</v>
      </c>
      <c r="D745" t="s">
        <v>1621</v>
      </c>
      <c r="F745" t="s">
        <v>2179</v>
      </c>
      <c r="G745" t="s">
        <v>2040</v>
      </c>
      <c r="H745" t="s">
        <v>1103</v>
      </c>
      <c r="I745" t="s">
        <v>471</v>
      </c>
      <c r="J745" s="2">
        <v>266.56</v>
      </c>
      <c r="K745" s="3">
        <v>7127.81</v>
      </c>
      <c r="N745" t="s">
        <v>1623</v>
      </c>
      <c r="O745" t="s">
        <v>2180</v>
      </c>
      <c r="P745" t="s">
        <v>22</v>
      </c>
      <c r="Q745" s="1">
        <v>44092.593460648153</v>
      </c>
    </row>
    <row r="746" spans="1:17" x14ac:dyDescent="0.35">
      <c r="A746" s="1">
        <v>43658</v>
      </c>
      <c r="B746" t="s">
        <v>24</v>
      </c>
      <c r="C746" t="s">
        <v>1620</v>
      </c>
      <c r="E746" t="s">
        <v>1621</v>
      </c>
      <c r="F746" t="s">
        <v>2606</v>
      </c>
      <c r="G746" t="s">
        <v>2607</v>
      </c>
      <c r="H746" t="s">
        <v>1609</v>
      </c>
      <c r="I746" t="s">
        <v>471</v>
      </c>
      <c r="J746" s="2">
        <v>0</v>
      </c>
      <c r="K746" s="3">
        <v>6</v>
      </c>
      <c r="L746" t="s">
        <v>30</v>
      </c>
      <c r="M746" t="s">
        <v>31</v>
      </c>
      <c r="N746" t="s">
        <v>1623</v>
      </c>
      <c r="P746" t="s">
        <v>22</v>
      </c>
      <c r="Q746" s="1">
        <v>43949.722071759257</v>
      </c>
    </row>
    <row r="747" spans="1:17" x14ac:dyDescent="0.35">
      <c r="A747" s="1">
        <v>43658</v>
      </c>
      <c r="B747" t="s">
        <v>24</v>
      </c>
      <c r="C747" t="s">
        <v>1624</v>
      </c>
      <c r="E747" t="s">
        <v>1621</v>
      </c>
      <c r="F747" t="s">
        <v>2606</v>
      </c>
      <c r="G747" t="s">
        <v>2607</v>
      </c>
      <c r="H747" t="s">
        <v>1609</v>
      </c>
      <c r="I747" t="s">
        <v>471</v>
      </c>
      <c r="J747" s="2">
        <v>0</v>
      </c>
      <c r="K747" s="3">
        <v>27.4</v>
      </c>
      <c r="L747" t="s">
        <v>30</v>
      </c>
      <c r="M747" t="s">
        <v>31</v>
      </c>
      <c r="N747" t="s">
        <v>1623</v>
      </c>
      <c r="P747" t="s">
        <v>22</v>
      </c>
      <c r="Q747" s="1">
        <v>43949.722071759257</v>
      </c>
    </row>
    <row r="748" spans="1:17" x14ac:dyDescent="0.35">
      <c r="A748" s="1">
        <v>43658</v>
      </c>
      <c r="B748" t="s">
        <v>24</v>
      </c>
      <c r="C748" t="s">
        <v>1629</v>
      </c>
      <c r="E748" t="s">
        <v>1621</v>
      </c>
      <c r="F748" t="s">
        <v>2606</v>
      </c>
      <c r="G748" t="s">
        <v>2607</v>
      </c>
      <c r="H748" t="s">
        <v>1609</v>
      </c>
      <c r="I748" t="s">
        <v>471</v>
      </c>
      <c r="J748" s="2">
        <v>0</v>
      </c>
      <c r="K748" s="3">
        <v>63.97</v>
      </c>
      <c r="L748" t="s">
        <v>30</v>
      </c>
      <c r="M748" t="s">
        <v>31</v>
      </c>
      <c r="N748" t="s">
        <v>1623</v>
      </c>
      <c r="P748" t="s">
        <v>22</v>
      </c>
      <c r="Q748" s="1">
        <v>43949.722071759257</v>
      </c>
    </row>
    <row r="749" spans="1:17" x14ac:dyDescent="0.35">
      <c r="A749" s="1">
        <v>43705</v>
      </c>
      <c r="B749" t="s">
        <v>1100</v>
      </c>
      <c r="C749" t="s">
        <v>2384</v>
      </c>
      <c r="D749" t="s">
        <v>1158</v>
      </c>
      <c r="F749" t="s">
        <v>2385</v>
      </c>
      <c r="G749" t="s">
        <v>2379</v>
      </c>
      <c r="H749" t="s">
        <v>1103</v>
      </c>
      <c r="J749" s="2">
        <v>0</v>
      </c>
      <c r="K749" s="3">
        <v>131861</v>
      </c>
      <c r="N749" t="s">
        <v>2386</v>
      </c>
      <c r="O749" t="s">
        <v>2387</v>
      </c>
      <c r="P749" t="s">
        <v>22</v>
      </c>
      <c r="Q749" s="1">
        <v>43949.722777777781</v>
      </c>
    </row>
    <row r="750" spans="1:17" x14ac:dyDescent="0.35">
      <c r="A750" s="1">
        <v>43761</v>
      </c>
      <c r="B750" t="s">
        <v>1100</v>
      </c>
      <c r="C750" t="s">
        <v>2400</v>
      </c>
      <c r="D750" t="s">
        <v>1158</v>
      </c>
      <c r="F750" t="s">
        <v>2401</v>
      </c>
      <c r="G750" t="s">
        <v>2379</v>
      </c>
      <c r="H750" t="s">
        <v>1103</v>
      </c>
      <c r="J750" s="2">
        <v>0</v>
      </c>
      <c r="K750" s="3">
        <v>197331.64</v>
      </c>
      <c r="N750" t="s">
        <v>2386</v>
      </c>
      <c r="O750" t="s">
        <v>2402</v>
      </c>
      <c r="P750" t="s">
        <v>22</v>
      </c>
      <c r="Q750" s="1">
        <v>43949.722071759257</v>
      </c>
    </row>
    <row r="751" spans="1:17" x14ac:dyDescent="0.35">
      <c r="A751" s="1">
        <v>43944</v>
      </c>
      <c r="B751" t="s">
        <v>24</v>
      </c>
      <c r="C751" t="s">
        <v>1469</v>
      </c>
      <c r="D751" t="s">
        <v>1158</v>
      </c>
      <c r="F751" t="s">
        <v>1470</v>
      </c>
      <c r="G751" t="s">
        <v>1103</v>
      </c>
      <c r="H751" t="s">
        <v>23</v>
      </c>
      <c r="J751" s="2">
        <v>0</v>
      </c>
      <c r="K751" s="3">
        <v>167192.29999999999</v>
      </c>
      <c r="N751" t="s">
        <v>1471</v>
      </c>
      <c r="P751" t="s">
        <v>22</v>
      </c>
      <c r="Q751" s="1">
        <v>44069.599803240737</v>
      </c>
    </row>
    <row r="752" spans="1:17" x14ac:dyDescent="0.35">
      <c r="A752" s="1">
        <v>43815</v>
      </c>
      <c r="B752" t="s">
        <v>1100</v>
      </c>
      <c r="C752" t="s">
        <v>2410</v>
      </c>
      <c r="D752" t="s">
        <v>1158</v>
      </c>
      <c r="F752" t="s">
        <v>2411</v>
      </c>
      <c r="G752" t="s">
        <v>2379</v>
      </c>
      <c r="H752" t="s">
        <v>1103</v>
      </c>
      <c r="J752" s="2">
        <v>0</v>
      </c>
      <c r="K752" s="3">
        <v>37268</v>
      </c>
      <c r="N752" t="s">
        <v>1471</v>
      </c>
      <c r="O752" t="s">
        <v>2412</v>
      </c>
      <c r="P752" t="s">
        <v>22</v>
      </c>
      <c r="Q752" s="1">
        <v>44092.607187499998</v>
      </c>
    </row>
    <row r="753" spans="1:17" x14ac:dyDescent="0.35">
      <c r="A753" s="1">
        <v>43875</v>
      </c>
      <c r="B753" t="s">
        <v>1100</v>
      </c>
      <c r="C753" t="s">
        <v>2424</v>
      </c>
      <c r="D753" t="s">
        <v>1158</v>
      </c>
      <c r="F753" t="s">
        <v>2425</v>
      </c>
      <c r="G753" t="s">
        <v>2379</v>
      </c>
      <c r="H753" t="s">
        <v>1103</v>
      </c>
      <c r="J753" s="2">
        <v>0</v>
      </c>
      <c r="K753" s="3">
        <v>33880</v>
      </c>
      <c r="L753" t="s">
        <v>30</v>
      </c>
      <c r="M753" t="s">
        <v>31</v>
      </c>
      <c r="N753" t="s">
        <v>1471</v>
      </c>
      <c r="O753" t="s">
        <v>2426</v>
      </c>
      <c r="P753" t="s">
        <v>22</v>
      </c>
      <c r="Q753" s="1">
        <v>43949.722777777781</v>
      </c>
    </row>
    <row r="754" spans="1:17" x14ac:dyDescent="0.35">
      <c r="A754" s="1">
        <v>43939</v>
      </c>
      <c r="B754" t="s">
        <v>1100</v>
      </c>
      <c r="C754" t="s">
        <v>2434</v>
      </c>
      <c r="D754" t="s">
        <v>1158</v>
      </c>
      <c r="F754" t="s">
        <v>2435</v>
      </c>
      <c r="G754" t="s">
        <v>2379</v>
      </c>
      <c r="H754" t="s">
        <v>1103</v>
      </c>
      <c r="J754" s="2">
        <v>0</v>
      </c>
      <c r="K754" s="3">
        <v>33880</v>
      </c>
      <c r="N754" t="s">
        <v>1471</v>
      </c>
      <c r="O754" t="s">
        <v>2436</v>
      </c>
      <c r="P754" t="s">
        <v>451</v>
      </c>
      <c r="Q754" s="1">
        <v>44091.493981481479</v>
      </c>
    </row>
    <row r="755" spans="1:17" x14ac:dyDescent="0.35">
      <c r="A755" s="1">
        <v>44012</v>
      </c>
      <c r="B755" t="s">
        <v>1100</v>
      </c>
      <c r="C755" t="s">
        <v>2447</v>
      </c>
      <c r="D755" t="s">
        <v>1158</v>
      </c>
      <c r="F755" t="s">
        <v>2448</v>
      </c>
      <c r="G755" t="s">
        <v>2379</v>
      </c>
      <c r="H755" t="s">
        <v>1103</v>
      </c>
      <c r="J755" s="2">
        <v>0</v>
      </c>
      <c r="K755" s="3">
        <v>33880</v>
      </c>
      <c r="N755" t="s">
        <v>1471</v>
      </c>
      <c r="O755" t="s">
        <v>2449</v>
      </c>
      <c r="P755" t="s">
        <v>22</v>
      </c>
      <c r="Q755" s="1">
        <v>44092.593958333331</v>
      </c>
    </row>
    <row r="756" spans="1:17" x14ac:dyDescent="0.35">
      <c r="A756" s="1">
        <v>43815</v>
      </c>
      <c r="B756" t="s">
        <v>1100</v>
      </c>
      <c r="C756" t="s">
        <v>2410</v>
      </c>
      <c r="D756" t="s">
        <v>1158</v>
      </c>
      <c r="F756" t="s">
        <v>2415</v>
      </c>
      <c r="G756" t="s">
        <v>2379</v>
      </c>
      <c r="H756" t="s">
        <v>1103</v>
      </c>
      <c r="J756" s="2">
        <v>0</v>
      </c>
      <c r="K756" s="3">
        <v>47916</v>
      </c>
      <c r="N756" t="s">
        <v>2416</v>
      </c>
      <c r="O756" t="s">
        <v>2412</v>
      </c>
      <c r="P756" t="s">
        <v>22</v>
      </c>
      <c r="Q756" s="1">
        <v>44092.607291666667</v>
      </c>
    </row>
    <row r="757" spans="1:17" x14ac:dyDescent="0.35">
      <c r="A757" s="1">
        <v>43875</v>
      </c>
      <c r="B757" t="s">
        <v>1100</v>
      </c>
      <c r="C757" t="s">
        <v>2424</v>
      </c>
      <c r="D757" t="s">
        <v>1158</v>
      </c>
      <c r="F757" t="s">
        <v>2427</v>
      </c>
      <c r="G757" t="s">
        <v>2379</v>
      </c>
      <c r="H757" t="s">
        <v>1103</v>
      </c>
      <c r="J757" s="2">
        <v>0</v>
      </c>
      <c r="K757" s="3">
        <v>43560</v>
      </c>
      <c r="L757" t="s">
        <v>30</v>
      </c>
      <c r="M757" t="s">
        <v>31</v>
      </c>
      <c r="N757" t="s">
        <v>2416</v>
      </c>
      <c r="O757" t="s">
        <v>2426</v>
      </c>
      <c r="P757" t="s">
        <v>22</v>
      </c>
      <c r="Q757" s="1">
        <v>43949.722777777781</v>
      </c>
    </row>
    <row r="758" spans="1:17" x14ac:dyDescent="0.35">
      <c r="A758" s="1">
        <v>43939</v>
      </c>
      <c r="B758" t="s">
        <v>1100</v>
      </c>
      <c r="C758" t="s">
        <v>2434</v>
      </c>
      <c r="D758" t="s">
        <v>1158</v>
      </c>
      <c r="F758" t="s">
        <v>2435</v>
      </c>
      <c r="G758" t="s">
        <v>2379</v>
      </c>
      <c r="H758" t="s">
        <v>1103</v>
      </c>
      <c r="J758" s="2">
        <v>0</v>
      </c>
      <c r="K758" s="3">
        <v>43560</v>
      </c>
      <c r="N758" t="s">
        <v>2416</v>
      </c>
      <c r="O758" t="s">
        <v>2436</v>
      </c>
      <c r="P758" t="s">
        <v>451</v>
      </c>
      <c r="Q758" s="1">
        <v>44091.494247685187</v>
      </c>
    </row>
    <row r="759" spans="1:17" x14ac:dyDescent="0.35">
      <c r="A759" s="1">
        <v>44012</v>
      </c>
      <c r="B759" t="s">
        <v>1100</v>
      </c>
      <c r="C759" t="s">
        <v>2447</v>
      </c>
      <c r="D759" t="s">
        <v>1158</v>
      </c>
      <c r="F759" t="s">
        <v>2451</v>
      </c>
      <c r="G759" t="s">
        <v>2379</v>
      </c>
      <c r="H759" t="s">
        <v>1103</v>
      </c>
      <c r="J759" s="2">
        <v>0</v>
      </c>
      <c r="K759" s="3">
        <v>43560</v>
      </c>
      <c r="N759" t="s">
        <v>2416</v>
      </c>
      <c r="O759" t="s">
        <v>2449</v>
      </c>
      <c r="P759" t="s">
        <v>22</v>
      </c>
      <c r="Q759" s="1">
        <v>44092.607905092591</v>
      </c>
    </row>
    <row r="760" spans="1:17" x14ac:dyDescent="0.35">
      <c r="A760" s="1">
        <v>43915</v>
      </c>
      <c r="B760" t="s">
        <v>24</v>
      </c>
      <c r="C760" t="s">
        <v>1427</v>
      </c>
      <c r="D760" t="s">
        <v>1217</v>
      </c>
      <c r="F760" t="s">
        <v>1428</v>
      </c>
      <c r="G760" t="s">
        <v>1103</v>
      </c>
      <c r="H760" t="s">
        <v>23</v>
      </c>
      <c r="J760" s="2">
        <v>0</v>
      </c>
      <c r="K760" s="3">
        <v>3497</v>
      </c>
      <c r="N760" t="s">
        <v>1429</v>
      </c>
      <c r="P760" t="s">
        <v>22</v>
      </c>
      <c r="Q760" s="1">
        <v>44069.551435185182</v>
      </c>
    </row>
    <row r="761" spans="1:17" x14ac:dyDescent="0.35">
      <c r="A761" s="1">
        <v>43963</v>
      </c>
      <c r="B761" t="s">
        <v>24</v>
      </c>
      <c r="C761" t="s">
        <v>1480</v>
      </c>
      <c r="D761" t="s">
        <v>1217</v>
      </c>
      <c r="F761" t="s">
        <v>1481</v>
      </c>
      <c r="G761" t="s">
        <v>1103</v>
      </c>
      <c r="H761" t="s">
        <v>23</v>
      </c>
      <c r="J761" s="2">
        <v>0</v>
      </c>
      <c r="K761" s="3">
        <v>3497</v>
      </c>
      <c r="N761" t="s">
        <v>1429</v>
      </c>
      <c r="P761" t="s">
        <v>22</v>
      </c>
      <c r="Q761" s="1">
        <v>44055.585798611108</v>
      </c>
    </row>
    <row r="762" spans="1:17" x14ac:dyDescent="0.35">
      <c r="A762" s="1">
        <v>43647</v>
      </c>
      <c r="B762" t="s">
        <v>1100</v>
      </c>
      <c r="C762" t="s">
        <v>2377</v>
      </c>
      <c r="D762" t="s">
        <v>1152</v>
      </c>
      <c r="F762" t="s">
        <v>2378</v>
      </c>
      <c r="G762" t="s">
        <v>2379</v>
      </c>
      <c r="H762" t="s">
        <v>1103</v>
      </c>
      <c r="J762" s="2">
        <v>0</v>
      </c>
      <c r="K762" s="3">
        <v>3497</v>
      </c>
      <c r="L762" t="s">
        <v>30</v>
      </c>
      <c r="M762" t="s">
        <v>31</v>
      </c>
      <c r="N762" t="s">
        <v>1429</v>
      </c>
      <c r="O762" t="s">
        <v>2380</v>
      </c>
      <c r="P762" t="s">
        <v>22</v>
      </c>
      <c r="Q762" s="1">
        <v>43949.722777777781</v>
      </c>
    </row>
    <row r="763" spans="1:17" x14ac:dyDescent="0.35">
      <c r="A763" s="1">
        <v>43710</v>
      </c>
      <c r="B763" t="s">
        <v>1100</v>
      </c>
      <c r="C763" t="s">
        <v>2388</v>
      </c>
      <c r="D763" t="s">
        <v>1152</v>
      </c>
      <c r="F763" t="s">
        <v>2389</v>
      </c>
      <c r="G763" t="s">
        <v>2379</v>
      </c>
      <c r="H763" t="s">
        <v>1103</v>
      </c>
      <c r="J763" s="2">
        <v>0</v>
      </c>
      <c r="K763" s="3">
        <v>3497</v>
      </c>
      <c r="L763" t="s">
        <v>30</v>
      </c>
      <c r="M763" t="s">
        <v>31</v>
      </c>
      <c r="N763" t="s">
        <v>1429</v>
      </c>
      <c r="O763" t="s">
        <v>2390</v>
      </c>
      <c r="P763" t="s">
        <v>22</v>
      </c>
      <c r="Q763" s="1">
        <v>43949.722777777781</v>
      </c>
    </row>
    <row r="764" spans="1:17" x14ac:dyDescent="0.35">
      <c r="A764" s="1">
        <v>43770</v>
      </c>
      <c r="B764" t="s">
        <v>1100</v>
      </c>
      <c r="C764" t="s">
        <v>2403</v>
      </c>
      <c r="D764" t="s">
        <v>1152</v>
      </c>
      <c r="F764" t="s">
        <v>2404</v>
      </c>
      <c r="G764" t="s">
        <v>2379</v>
      </c>
      <c r="H764" t="s">
        <v>1103</v>
      </c>
      <c r="J764" s="2">
        <v>0</v>
      </c>
      <c r="K764" s="3">
        <v>3497</v>
      </c>
      <c r="L764" t="s">
        <v>30</v>
      </c>
      <c r="M764" t="s">
        <v>31</v>
      </c>
      <c r="N764" t="s">
        <v>1429</v>
      </c>
      <c r="O764" t="s">
        <v>2405</v>
      </c>
      <c r="P764" t="s">
        <v>22</v>
      </c>
      <c r="Q764" s="1">
        <v>43949.722777777781</v>
      </c>
    </row>
    <row r="765" spans="1:17" x14ac:dyDescent="0.35">
      <c r="A765" s="1">
        <v>43833</v>
      </c>
      <c r="B765" t="s">
        <v>1100</v>
      </c>
      <c r="C765" t="s">
        <v>2421</v>
      </c>
      <c r="D765" t="s">
        <v>1152</v>
      </c>
      <c r="F765" t="s">
        <v>2422</v>
      </c>
      <c r="G765" t="s">
        <v>2379</v>
      </c>
      <c r="H765" t="s">
        <v>1103</v>
      </c>
      <c r="J765" s="2">
        <v>0</v>
      </c>
      <c r="K765" s="3">
        <v>3497</v>
      </c>
      <c r="L765" t="s">
        <v>30</v>
      </c>
      <c r="M765" t="s">
        <v>31</v>
      </c>
      <c r="N765" t="s">
        <v>1429</v>
      </c>
      <c r="O765" t="s">
        <v>2423</v>
      </c>
      <c r="P765" t="s">
        <v>22</v>
      </c>
      <c r="Q765" s="1">
        <v>43949.722777777781</v>
      </c>
    </row>
    <row r="766" spans="1:17" x14ac:dyDescent="0.35">
      <c r="A766" s="1">
        <v>43894</v>
      </c>
      <c r="B766" t="s">
        <v>1100</v>
      </c>
      <c r="C766" t="s">
        <v>2431</v>
      </c>
      <c r="D766" t="s">
        <v>1217</v>
      </c>
      <c r="F766" t="s">
        <v>2432</v>
      </c>
      <c r="G766" t="s">
        <v>2379</v>
      </c>
      <c r="H766" t="s">
        <v>1103</v>
      </c>
      <c r="J766" s="2">
        <v>0</v>
      </c>
      <c r="K766" s="3">
        <v>3497</v>
      </c>
      <c r="N766" t="s">
        <v>1429</v>
      </c>
      <c r="O766" t="s">
        <v>2433</v>
      </c>
      <c r="P766" t="s">
        <v>451</v>
      </c>
      <c r="Q766" s="1">
        <v>44074.552303240736</v>
      </c>
    </row>
    <row r="767" spans="1:17" x14ac:dyDescent="0.35">
      <c r="A767" s="1">
        <v>43959</v>
      </c>
      <c r="B767" t="s">
        <v>1100</v>
      </c>
      <c r="C767" t="s">
        <v>2437</v>
      </c>
      <c r="D767" t="s">
        <v>1217</v>
      </c>
      <c r="F767" t="s">
        <v>2438</v>
      </c>
      <c r="G767" t="s">
        <v>2379</v>
      </c>
      <c r="H767" t="s">
        <v>1103</v>
      </c>
      <c r="J767" s="2">
        <v>0</v>
      </c>
      <c r="K767" s="3">
        <v>3497</v>
      </c>
      <c r="N767" t="s">
        <v>1429</v>
      </c>
      <c r="O767" t="s">
        <v>2439</v>
      </c>
      <c r="P767" t="s">
        <v>451</v>
      </c>
      <c r="Q767" s="1">
        <v>44074.559976851851</v>
      </c>
    </row>
    <row r="768" spans="1:17" x14ac:dyDescent="0.35">
      <c r="A768" s="1">
        <v>43676</v>
      </c>
      <c r="B768" t="s">
        <v>24</v>
      </c>
      <c r="C768" t="s">
        <v>1157</v>
      </c>
      <c r="D768" t="s">
        <v>1158</v>
      </c>
      <c r="F768" t="s">
        <v>1159</v>
      </c>
      <c r="G768" t="s">
        <v>1103</v>
      </c>
      <c r="H768" t="s">
        <v>23</v>
      </c>
      <c r="J768" s="2">
        <v>0</v>
      </c>
      <c r="K768" s="3">
        <v>190009</v>
      </c>
      <c r="L768" t="s">
        <v>30</v>
      </c>
      <c r="M768" t="s">
        <v>31</v>
      </c>
      <c r="N768" t="s">
        <v>1160</v>
      </c>
      <c r="P768" t="s">
        <v>22</v>
      </c>
      <c r="Q768" s="1">
        <v>43949.722071759257</v>
      </c>
    </row>
    <row r="769" spans="1:17" x14ac:dyDescent="0.35">
      <c r="A769" s="1">
        <v>43815</v>
      </c>
      <c r="B769" t="s">
        <v>1100</v>
      </c>
      <c r="C769" t="s">
        <v>2410</v>
      </c>
      <c r="D769" t="s">
        <v>1158</v>
      </c>
      <c r="F769" t="s">
        <v>2417</v>
      </c>
      <c r="G769" t="s">
        <v>2379</v>
      </c>
      <c r="H769" t="s">
        <v>1103</v>
      </c>
      <c r="J769" s="2">
        <v>0</v>
      </c>
      <c r="K769" s="3">
        <v>53548.55</v>
      </c>
      <c r="N769" t="s">
        <v>1160</v>
      </c>
      <c r="O769" t="s">
        <v>2412</v>
      </c>
      <c r="P769" t="s">
        <v>22</v>
      </c>
      <c r="Q769" s="1">
        <v>44092.607361111113</v>
      </c>
    </row>
    <row r="770" spans="1:17" x14ac:dyDescent="0.35">
      <c r="A770" s="1">
        <v>43875</v>
      </c>
      <c r="B770" t="s">
        <v>1100</v>
      </c>
      <c r="C770" t="s">
        <v>2424</v>
      </c>
      <c r="D770" t="s">
        <v>1158</v>
      </c>
      <c r="F770" t="s">
        <v>2428</v>
      </c>
      <c r="G770" t="s">
        <v>2379</v>
      </c>
      <c r="H770" t="s">
        <v>1103</v>
      </c>
      <c r="J770" s="2">
        <v>0</v>
      </c>
      <c r="K770" s="3">
        <v>43490.7</v>
      </c>
      <c r="L770" t="s">
        <v>30</v>
      </c>
      <c r="M770" t="s">
        <v>31</v>
      </c>
      <c r="N770" t="s">
        <v>1160</v>
      </c>
      <c r="O770" t="s">
        <v>2426</v>
      </c>
      <c r="P770" t="s">
        <v>22</v>
      </c>
      <c r="Q770" s="1">
        <v>43949.722777777781</v>
      </c>
    </row>
    <row r="771" spans="1:17" x14ac:dyDescent="0.35">
      <c r="A771" s="1">
        <v>43939</v>
      </c>
      <c r="B771" t="s">
        <v>1100</v>
      </c>
      <c r="C771" t="s">
        <v>2434</v>
      </c>
      <c r="D771" t="s">
        <v>1158</v>
      </c>
      <c r="F771" t="s">
        <v>2435</v>
      </c>
      <c r="G771" t="s">
        <v>2379</v>
      </c>
      <c r="H771" t="s">
        <v>1103</v>
      </c>
      <c r="J771" s="2">
        <v>0</v>
      </c>
      <c r="K771" s="3">
        <v>45302.400000000001</v>
      </c>
      <c r="N771" t="s">
        <v>1160</v>
      </c>
      <c r="O771" t="s">
        <v>2436</v>
      </c>
      <c r="P771" t="s">
        <v>451</v>
      </c>
      <c r="Q771" s="1">
        <v>44091.494699074072</v>
      </c>
    </row>
    <row r="772" spans="1:17" x14ac:dyDescent="0.35">
      <c r="A772" s="1">
        <v>44012</v>
      </c>
      <c r="B772" t="s">
        <v>1100</v>
      </c>
      <c r="C772" t="s">
        <v>2447</v>
      </c>
      <c r="D772" t="s">
        <v>1158</v>
      </c>
      <c r="F772" t="s">
        <v>2451</v>
      </c>
      <c r="G772" t="s">
        <v>2379</v>
      </c>
      <c r="H772" t="s">
        <v>1103</v>
      </c>
      <c r="J772" s="2">
        <v>0</v>
      </c>
      <c r="K772" s="3">
        <v>43490.7</v>
      </c>
      <c r="N772" t="s">
        <v>1160</v>
      </c>
      <c r="O772" t="s">
        <v>2449</v>
      </c>
      <c r="P772" t="s">
        <v>22</v>
      </c>
      <c r="Q772" s="1">
        <v>44092.608043981483</v>
      </c>
    </row>
    <row r="773" spans="1:17" x14ac:dyDescent="0.35">
      <c r="A773" s="1">
        <v>43815</v>
      </c>
      <c r="B773" t="s">
        <v>1100</v>
      </c>
      <c r="C773" t="s">
        <v>2410</v>
      </c>
      <c r="D773" t="s">
        <v>1158</v>
      </c>
      <c r="F773" t="s">
        <v>2418</v>
      </c>
      <c r="G773" t="s">
        <v>2379</v>
      </c>
      <c r="H773" t="s">
        <v>1103</v>
      </c>
      <c r="J773" s="2">
        <v>0</v>
      </c>
      <c r="K773" s="3">
        <v>41646</v>
      </c>
      <c r="N773" t="s">
        <v>2419</v>
      </c>
      <c r="O773" t="s">
        <v>2412</v>
      </c>
      <c r="P773" t="s">
        <v>22</v>
      </c>
      <c r="Q773" s="1">
        <v>44092.607442129629</v>
      </c>
    </row>
    <row r="774" spans="1:17" x14ac:dyDescent="0.35">
      <c r="A774" s="1">
        <v>43875</v>
      </c>
      <c r="B774" t="s">
        <v>1100</v>
      </c>
      <c r="C774" t="s">
        <v>2424</v>
      </c>
      <c r="D774" t="s">
        <v>1158</v>
      </c>
      <c r="F774" t="s">
        <v>2429</v>
      </c>
      <c r="G774" t="s">
        <v>2379</v>
      </c>
      <c r="H774" t="s">
        <v>1103</v>
      </c>
      <c r="J774" s="2">
        <v>0</v>
      </c>
      <c r="K774" s="3">
        <v>37470.400000000001</v>
      </c>
      <c r="L774" t="s">
        <v>30</v>
      </c>
      <c r="M774" t="s">
        <v>31</v>
      </c>
      <c r="N774" t="s">
        <v>2419</v>
      </c>
      <c r="O774" t="s">
        <v>2426</v>
      </c>
      <c r="P774" t="s">
        <v>22</v>
      </c>
      <c r="Q774" s="1">
        <v>43949.722777777781</v>
      </c>
    </row>
    <row r="775" spans="1:17" x14ac:dyDescent="0.35">
      <c r="A775" s="1">
        <v>43939</v>
      </c>
      <c r="B775" t="s">
        <v>1100</v>
      </c>
      <c r="C775" t="s">
        <v>2434</v>
      </c>
      <c r="D775" t="s">
        <v>1158</v>
      </c>
      <c r="F775" t="s">
        <v>2435</v>
      </c>
      <c r="G775" t="s">
        <v>2379</v>
      </c>
      <c r="H775" t="s">
        <v>1103</v>
      </c>
      <c r="J775" s="2">
        <v>0</v>
      </c>
      <c r="K775" s="3">
        <v>37541.9</v>
      </c>
      <c r="N775" t="s">
        <v>2419</v>
      </c>
      <c r="O775" t="s">
        <v>2436</v>
      </c>
      <c r="P775" t="s">
        <v>451</v>
      </c>
      <c r="Q775" s="1">
        <v>44091.495162037027</v>
      </c>
    </row>
    <row r="776" spans="1:17" x14ac:dyDescent="0.35">
      <c r="A776" s="1">
        <v>44012</v>
      </c>
      <c r="B776" t="s">
        <v>1100</v>
      </c>
      <c r="C776" t="s">
        <v>2447</v>
      </c>
      <c r="D776" t="s">
        <v>1158</v>
      </c>
      <c r="F776" t="s">
        <v>2451</v>
      </c>
      <c r="G776" t="s">
        <v>2379</v>
      </c>
      <c r="H776" t="s">
        <v>1103</v>
      </c>
      <c r="J776" s="2">
        <v>0</v>
      </c>
      <c r="K776" s="3">
        <v>39944.300000000003</v>
      </c>
      <c r="N776" t="s">
        <v>2419</v>
      </c>
      <c r="O776" t="s">
        <v>2449</v>
      </c>
      <c r="P776" t="s">
        <v>22</v>
      </c>
      <c r="Q776" s="1">
        <v>44092.607974537037</v>
      </c>
    </row>
    <row r="777" spans="1:17" x14ac:dyDescent="0.35">
      <c r="A777" s="1">
        <v>43815</v>
      </c>
      <c r="B777" t="s">
        <v>1100</v>
      </c>
      <c r="C777" t="s">
        <v>2410</v>
      </c>
      <c r="D777" t="s">
        <v>1158</v>
      </c>
      <c r="F777" t="s">
        <v>2413</v>
      </c>
      <c r="G777" t="s">
        <v>2379</v>
      </c>
      <c r="H777" t="s">
        <v>1103</v>
      </c>
      <c r="J777" s="2">
        <v>0</v>
      </c>
      <c r="K777" s="3">
        <v>6389.79</v>
      </c>
      <c r="N777" t="s">
        <v>2414</v>
      </c>
      <c r="O777" t="s">
        <v>2412</v>
      </c>
      <c r="P777" t="s">
        <v>22</v>
      </c>
      <c r="Q777" s="1">
        <v>44092.607222222221</v>
      </c>
    </row>
    <row r="778" spans="1:17" x14ac:dyDescent="0.35">
      <c r="A778" s="1">
        <v>43815</v>
      </c>
      <c r="B778" t="s">
        <v>1100</v>
      </c>
      <c r="C778" t="s">
        <v>2410</v>
      </c>
      <c r="D778" t="s">
        <v>1158</v>
      </c>
      <c r="F778" t="s">
        <v>2420</v>
      </c>
      <c r="G778" t="s">
        <v>2379</v>
      </c>
      <c r="H778" t="s">
        <v>1103</v>
      </c>
      <c r="J778" s="2">
        <v>0</v>
      </c>
      <c r="K778" s="3">
        <v>-12100</v>
      </c>
      <c r="N778" t="s">
        <v>2414</v>
      </c>
      <c r="O778" t="s">
        <v>2412</v>
      </c>
      <c r="P778" t="s">
        <v>22</v>
      </c>
      <c r="Q778" s="1">
        <v>44092.607511574082</v>
      </c>
    </row>
    <row r="779" spans="1:17" x14ac:dyDescent="0.35">
      <c r="A779" s="1">
        <v>43815</v>
      </c>
      <c r="B779" t="s">
        <v>1100</v>
      </c>
      <c r="C779" t="s">
        <v>2410</v>
      </c>
      <c r="D779" t="s">
        <v>1158</v>
      </c>
      <c r="F779" t="s">
        <v>2415</v>
      </c>
      <c r="G779" t="s">
        <v>2379</v>
      </c>
      <c r="H779" t="s">
        <v>1103</v>
      </c>
      <c r="J779" s="2">
        <v>0</v>
      </c>
      <c r="K779" s="3">
        <v>1210</v>
      </c>
      <c r="N779" t="s">
        <v>2414</v>
      </c>
      <c r="O779" t="s">
        <v>2412</v>
      </c>
      <c r="P779" t="s">
        <v>22</v>
      </c>
      <c r="Q779" s="1">
        <v>44092.607638888891</v>
      </c>
    </row>
    <row r="780" spans="1:17" x14ac:dyDescent="0.35">
      <c r="A780" s="1">
        <v>43875</v>
      </c>
      <c r="B780" t="s">
        <v>1100</v>
      </c>
      <c r="C780" t="s">
        <v>2424</v>
      </c>
      <c r="D780" t="s">
        <v>1158</v>
      </c>
      <c r="F780" t="s">
        <v>2430</v>
      </c>
      <c r="G780" t="s">
        <v>2379</v>
      </c>
      <c r="H780" t="s">
        <v>1103</v>
      </c>
      <c r="J780" s="2">
        <v>0</v>
      </c>
      <c r="K780" s="3">
        <v>6908</v>
      </c>
      <c r="L780" t="s">
        <v>30</v>
      </c>
      <c r="M780" t="s">
        <v>31</v>
      </c>
      <c r="N780" t="s">
        <v>2414</v>
      </c>
      <c r="O780" t="s">
        <v>2426</v>
      </c>
      <c r="P780" t="s">
        <v>22</v>
      </c>
      <c r="Q780" s="1">
        <v>43949.722777777781</v>
      </c>
    </row>
    <row r="781" spans="1:17" x14ac:dyDescent="0.35">
      <c r="A781" s="1">
        <v>43939</v>
      </c>
      <c r="B781" t="s">
        <v>1100</v>
      </c>
      <c r="C781" t="s">
        <v>2434</v>
      </c>
      <c r="D781" t="s">
        <v>1158</v>
      </c>
      <c r="F781" t="s">
        <v>2435</v>
      </c>
      <c r="G781" t="s">
        <v>2379</v>
      </c>
      <c r="H781" t="s">
        <v>1103</v>
      </c>
      <c r="J781" s="2">
        <v>0</v>
      </c>
      <c r="K781" s="3">
        <v>6908</v>
      </c>
      <c r="N781" t="s">
        <v>2414</v>
      </c>
      <c r="O781" t="s">
        <v>2436</v>
      </c>
      <c r="P781" t="s">
        <v>451</v>
      </c>
      <c r="Q781" s="1">
        <v>44091.495324074072</v>
      </c>
    </row>
    <row r="782" spans="1:17" x14ac:dyDescent="0.35">
      <c r="A782" s="1">
        <v>44012</v>
      </c>
      <c r="B782" t="s">
        <v>1100</v>
      </c>
      <c r="C782" t="s">
        <v>2447</v>
      </c>
      <c r="D782" t="s">
        <v>1158</v>
      </c>
      <c r="F782" t="s">
        <v>2450</v>
      </c>
      <c r="G782" t="s">
        <v>2379</v>
      </c>
      <c r="H782" t="s">
        <v>1103</v>
      </c>
      <c r="J782" s="2">
        <v>0</v>
      </c>
      <c r="K782" s="3">
        <v>-27500</v>
      </c>
      <c r="N782" t="s">
        <v>2414</v>
      </c>
      <c r="O782" t="s">
        <v>2449</v>
      </c>
      <c r="P782" t="s">
        <v>22</v>
      </c>
      <c r="Q782" s="1">
        <v>44092.594166666669</v>
      </c>
    </row>
    <row r="783" spans="1:17" x14ac:dyDescent="0.35">
      <c r="A783" s="1">
        <v>43915</v>
      </c>
      <c r="B783" t="s">
        <v>24</v>
      </c>
      <c r="C783" t="s">
        <v>1441</v>
      </c>
      <c r="D783" t="s">
        <v>1442</v>
      </c>
      <c r="F783" t="s">
        <v>1443</v>
      </c>
      <c r="G783" t="s">
        <v>1103</v>
      </c>
      <c r="H783" t="s">
        <v>23</v>
      </c>
      <c r="J783" s="2">
        <v>0</v>
      </c>
      <c r="K783" s="3">
        <v>3044</v>
      </c>
      <c r="N783" t="s">
        <v>1444</v>
      </c>
      <c r="P783" t="s">
        <v>22</v>
      </c>
      <c r="Q783" s="1">
        <v>44089.690717592603</v>
      </c>
    </row>
    <row r="784" spans="1:17" x14ac:dyDescent="0.35">
      <c r="A784" s="1">
        <v>43906</v>
      </c>
      <c r="B784" t="s">
        <v>1100</v>
      </c>
      <c r="C784" t="s">
        <v>2331</v>
      </c>
      <c r="D784" t="s">
        <v>1442</v>
      </c>
      <c r="F784" t="s">
        <v>2332</v>
      </c>
      <c r="G784" t="s">
        <v>2333</v>
      </c>
      <c r="H784" t="s">
        <v>1103</v>
      </c>
      <c r="J784" s="2">
        <v>0</v>
      </c>
      <c r="K784" s="3">
        <v>3044</v>
      </c>
      <c r="N784" t="s">
        <v>1444</v>
      </c>
      <c r="O784" t="s">
        <v>2334</v>
      </c>
      <c r="P784" t="s">
        <v>22</v>
      </c>
      <c r="Q784" s="1">
        <v>44090.571469907409</v>
      </c>
    </row>
    <row r="785" spans="1:17" x14ac:dyDescent="0.35">
      <c r="A785" s="1">
        <v>44012</v>
      </c>
      <c r="B785" t="s">
        <v>1100</v>
      </c>
      <c r="C785" t="s">
        <v>2447</v>
      </c>
      <c r="D785" t="s">
        <v>1158</v>
      </c>
      <c r="F785" t="s">
        <v>2451</v>
      </c>
      <c r="G785" t="s">
        <v>2379</v>
      </c>
      <c r="H785" t="s">
        <v>1103</v>
      </c>
      <c r="J785" s="2">
        <v>0</v>
      </c>
      <c r="K785" s="3">
        <v>6908</v>
      </c>
      <c r="N785" t="s">
        <v>1444</v>
      </c>
      <c r="O785" t="s">
        <v>2449</v>
      </c>
      <c r="P785" t="s">
        <v>22</v>
      </c>
      <c r="Q785" s="1">
        <v>44092.608090277783</v>
      </c>
    </row>
    <row r="786" spans="1:17" x14ac:dyDescent="0.35">
      <c r="A786" s="1">
        <v>43915</v>
      </c>
      <c r="B786" t="s">
        <v>24</v>
      </c>
      <c r="C786" t="s">
        <v>1449</v>
      </c>
      <c r="D786" t="s">
        <v>1407</v>
      </c>
      <c r="F786" t="s">
        <v>1450</v>
      </c>
      <c r="G786" t="s">
        <v>1103</v>
      </c>
      <c r="H786" t="s">
        <v>470</v>
      </c>
      <c r="I786" t="s">
        <v>471</v>
      </c>
      <c r="J786" s="2">
        <v>30.1</v>
      </c>
      <c r="K786" s="3">
        <v>825.94</v>
      </c>
      <c r="N786" t="s">
        <v>1451</v>
      </c>
      <c r="P786" t="s">
        <v>22</v>
      </c>
      <c r="Q786" s="1">
        <v>44089.650104166663</v>
      </c>
    </row>
    <row r="787" spans="1:17" x14ac:dyDescent="0.35">
      <c r="A787" s="1">
        <v>43912</v>
      </c>
      <c r="B787" t="s">
        <v>1100</v>
      </c>
      <c r="C787" t="s">
        <v>2160</v>
      </c>
      <c r="D787" t="s">
        <v>1407</v>
      </c>
      <c r="F787" t="s">
        <v>2161</v>
      </c>
      <c r="G787" t="s">
        <v>2040</v>
      </c>
      <c r="H787" t="s">
        <v>1103</v>
      </c>
      <c r="I787" t="s">
        <v>471</v>
      </c>
      <c r="J787" s="2">
        <v>30.1</v>
      </c>
      <c r="K787" s="3">
        <v>752.5</v>
      </c>
      <c r="N787" t="s">
        <v>1451</v>
      </c>
      <c r="O787" t="s">
        <v>2162</v>
      </c>
      <c r="P787" t="s">
        <v>451</v>
      </c>
      <c r="Q787" s="1">
        <v>44074.554050925923</v>
      </c>
    </row>
    <row r="788" spans="1:17" x14ac:dyDescent="0.35">
      <c r="A788" s="1">
        <v>43915</v>
      </c>
      <c r="B788" t="s">
        <v>24</v>
      </c>
      <c r="C788" t="s">
        <v>1449</v>
      </c>
      <c r="D788" t="s">
        <v>1407</v>
      </c>
      <c r="F788" t="s">
        <v>2606</v>
      </c>
      <c r="G788" t="s">
        <v>2607</v>
      </c>
      <c r="H788" t="s">
        <v>1103</v>
      </c>
      <c r="I788" t="s">
        <v>471</v>
      </c>
      <c r="J788" s="2">
        <v>0</v>
      </c>
      <c r="K788" s="3">
        <v>73.44</v>
      </c>
      <c r="N788" t="s">
        <v>1451</v>
      </c>
      <c r="P788" t="s">
        <v>22</v>
      </c>
      <c r="Q788" s="1">
        <v>44089.650104166663</v>
      </c>
    </row>
    <row r="789" spans="1:17" x14ac:dyDescent="0.35">
      <c r="A789" s="1">
        <v>43734</v>
      </c>
      <c r="B789" t="s">
        <v>24</v>
      </c>
      <c r="C789" t="s">
        <v>1229</v>
      </c>
      <c r="D789" t="s">
        <v>1158</v>
      </c>
      <c r="F789" t="s">
        <v>1230</v>
      </c>
      <c r="G789" t="s">
        <v>1103</v>
      </c>
      <c r="H789" t="s">
        <v>23</v>
      </c>
      <c r="J789" s="2">
        <v>0</v>
      </c>
      <c r="K789" s="3">
        <v>58080</v>
      </c>
      <c r="L789" t="s">
        <v>30</v>
      </c>
      <c r="M789" t="s">
        <v>31</v>
      </c>
      <c r="N789" t="s">
        <v>1231</v>
      </c>
      <c r="P789" t="s">
        <v>22</v>
      </c>
      <c r="Q789" s="1">
        <v>43949.722071759257</v>
      </c>
    </row>
    <row r="790" spans="1:17" x14ac:dyDescent="0.35">
      <c r="A790" s="1">
        <v>44011</v>
      </c>
      <c r="B790" t="s">
        <v>1100</v>
      </c>
      <c r="C790" t="s">
        <v>2440</v>
      </c>
      <c r="D790" t="s">
        <v>2441</v>
      </c>
      <c r="G790" t="s">
        <v>2379</v>
      </c>
      <c r="H790" t="s">
        <v>1103</v>
      </c>
      <c r="J790" s="2">
        <v>0</v>
      </c>
      <c r="K790" s="3">
        <v>40000</v>
      </c>
      <c r="N790" t="s">
        <v>1231</v>
      </c>
      <c r="O790" t="s">
        <v>2442</v>
      </c>
      <c r="P790" t="s">
        <v>451</v>
      </c>
      <c r="Q790" s="1">
        <v>44084.438449074078</v>
      </c>
    </row>
    <row r="791" spans="1:17" x14ac:dyDescent="0.35">
      <c r="A791" s="1">
        <v>44012</v>
      </c>
      <c r="B791" t="s">
        <v>1100</v>
      </c>
      <c r="C791" t="s">
        <v>2452</v>
      </c>
      <c r="D791" t="s">
        <v>2453</v>
      </c>
      <c r="F791" t="s">
        <v>2454</v>
      </c>
      <c r="G791" t="s">
        <v>2379</v>
      </c>
      <c r="H791" t="s">
        <v>1103</v>
      </c>
      <c r="J791" s="2">
        <v>0</v>
      </c>
      <c r="K791" s="3">
        <v>89100</v>
      </c>
      <c r="N791" t="s">
        <v>1231</v>
      </c>
      <c r="O791" t="s">
        <v>2455</v>
      </c>
      <c r="P791" t="s">
        <v>22</v>
      </c>
      <c r="Q791" s="1">
        <v>44092.605543981481</v>
      </c>
    </row>
    <row r="792" spans="1:17" x14ac:dyDescent="0.35">
      <c r="A792" s="1">
        <v>43700</v>
      </c>
      <c r="B792" t="s">
        <v>24</v>
      </c>
      <c r="C792" t="s">
        <v>1680</v>
      </c>
      <c r="E792" t="s">
        <v>1665</v>
      </c>
      <c r="F792" t="s">
        <v>1681</v>
      </c>
      <c r="G792" t="s">
        <v>1609</v>
      </c>
      <c r="H792" t="s">
        <v>23</v>
      </c>
      <c r="J792" s="2">
        <v>0</v>
      </c>
      <c r="K792" s="3">
        <v>11540</v>
      </c>
      <c r="L792" t="s">
        <v>30</v>
      </c>
      <c r="M792" t="s">
        <v>31</v>
      </c>
      <c r="N792" t="s">
        <v>1682</v>
      </c>
      <c r="P792" t="s">
        <v>22</v>
      </c>
      <c r="Q792" s="1">
        <v>43949.722071759257</v>
      </c>
    </row>
    <row r="793" spans="1:17" x14ac:dyDescent="0.35">
      <c r="A793" s="1">
        <v>43700</v>
      </c>
      <c r="B793" t="s">
        <v>24</v>
      </c>
      <c r="C793" t="s">
        <v>1674</v>
      </c>
      <c r="E793" t="s">
        <v>1665</v>
      </c>
      <c r="F793" t="s">
        <v>1675</v>
      </c>
      <c r="G793" t="s">
        <v>1609</v>
      </c>
      <c r="H793" t="s">
        <v>23</v>
      </c>
      <c r="J793" s="2">
        <v>0</v>
      </c>
      <c r="K793" s="3">
        <v>32842.85</v>
      </c>
      <c r="L793" t="s">
        <v>30</v>
      </c>
      <c r="M793" t="s">
        <v>31</v>
      </c>
      <c r="N793" t="s">
        <v>1676</v>
      </c>
      <c r="P793" t="s">
        <v>22</v>
      </c>
      <c r="Q793" s="1">
        <v>43949.722071759257</v>
      </c>
    </row>
    <row r="794" spans="1:17" x14ac:dyDescent="0.35">
      <c r="A794" s="1">
        <v>43699</v>
      </c>
      <c r="B794" t="s">
        <v>24</v>
      </c>
      <c r="C794" t="s">
        <v>1835</v>
      </c>
      <c r="D794" t="s">
        <v>1836</v>
      </c>
      <c r="F794" t="s">
        <v>1837</v>
      </c>
      <c r="G794" t="s">
        <v>731</v>
      </c>
      <c r="H794" t="s">
        <v>726</v>
      </c>
      <c r="J794" s="2">
        <v>0</v>
      </c>
      <c r="K794" s="3">
        <v>26652.9</v>
      </c>
      <c r="L794" t="s">
        <v>30</v>
      </c>
      <c r="M794" t="s">
        <v>31</v>
      </c>
      <c r="N794" t="s">
        <v>1838</v>
      </c>
      <c r="P794" t="s">
        <v>22</v>
      </c>
      <c r="Q794" s="1">
        <v>43949.722071759257</v>
      </c>
    </row>
    <row r="795" spans="1:17" x14ac:dyDescent="0.35">
      <c r="A795" s="1">
        <v>43699</v>
      </c>
      <c r="B795" t="s">
        <v>24</v>
      </c>
      <c r="C795" t="s">
        <v>1839</v>
      </c>
      <c r="F795" t="s">
        <v>1840</v>
      </c>
      <c r="G795" t="s">
        <v>731</v>
      </c>
      <c r="H795" t="s">
        <v>726</v>
      </c>
      <c r="J795" s="2">
        <v>0</v>
      </c>
      <c r="K795" s="3">
        <v>54931.8</v>
      </c>
      <c r="L795" t="s">
        <v>30</v>
      </c>
      <c r="M795" t="s">
        <v>31</v>
      </c>
      <c r="N795" t="s">
        <v>1838</v>
      </c>
      <c r="P795" t="s">
        <v>22</v>
      </c>
      <c r="Q795" s="1">
        <v>43949.722777777781</v>
      </c>
    </row>
    <row r="796" spans="1:17" x14ac:dyDescent="0.35">
      <c r="A796" s="1">
        <v>43699</v>
      </c>
      <c r="B796" t="s">
        <v>24</v>
      </c>
      <c r="C796" t="s">
        <v>1841</v>
      </c>
      <c r="F796" t="s">
        <v>1842</v>
      </c>
      <c r="G796" t="s">
        <v>731</v>
      </c>
      <c r="H796" t="s">
        <v>726</v>
      </c>
      <c r="J796" s="2">
        <v>0</v>
      </c>
      <c r="K796" s="3">
        <v>24170</v>
      </c>
      <c r="L796" t="s">
        <v>30</v>
      </c>
      <c r="M796" t="s">
        <v>31</v>
      </c>
      <c r="N796" t="s">
        <v>1838</v>
      </c>
      <c r="P796" t="s">
        <v>22</v>
      </c>
      <c r="Q796" s="1">
        <v>43949.722777777781</v>
      </c>
    </row>
    <row r="797" spans="1:17" x14ac:dyDescent="0.35">
      <c r="A797" s="1">
        <v>43699</v>
      </c>
      <c r="B797" t="s">
        <v>24</v>
      </c>
      <c r="C797" t="s">
        <v>1843</v>
      </c>
      <c r="F797" t="s">
        <v>1844</v>
      </c>
      <c r="G797" t="s">
        <v>731</v>
      </c>
      <c r="H797" t="s">
        <v>726</v>
      </c>
      <c r="J797" s="2">
        <v>0</v>
      </c>
      <c r="K797" s="3">
        <v>39550.9</v>
      </c>
      <c r="L797" t="s">
        <v>30</v>
      </c>
      <c r="M797" t="s">
        <v>31</v>
      </c>
      <c r="N797" t="s">
        <v>1838</v>
      </c>
      <c r="P797" t="s">
        <v>22</v>
      </c>
      <c r="Q797" s="1">
        <v>43949.722777777781</v>
      </c>
    </row>
    <row r="798" spans="1:17" x14ac:dyDescent="0.35">
      <c r="A798" s="1">
        <v>43699</v>
      </c>
      <c r="B798" t="s">
        <v>24</v>
      </c>
      <c r="C798" t="s">
        <v>1845</v>
      </c>
      <c r="F798" t="s">
        <v>1846</v>
      </c>
      <c r="G798" t="s">
        <v>731</v>
      </c>
      <c r="H798" t="s">
        <v>726</v>
      </c>
      <c r="J798" s="2">
        <v>0</v>
      </c>
      <c r="K798" s="3">
        <v>21972.7</v>
      </c>
      <c r="L798" t="s">
        <v>30</v>
      </c>
      <c r="M798" t="s">
        <v>31</v>
      </c>
      <c r="N798" t="s">
        <v>1838</v>
      </c>
      <c r="P798" t="s">
        <v>22</v>
      </c>
      <c r="Q798" s="1">
        <v>43949.722777777781</v>
      </c>
    </row>
    <row r="799" spans="1:17" x14ac:dyDescent="0.35">
      <c r="A799" s="1">
        <v>43699</v>
      </c>
      <c r="B799" t="s">
        <v>24</v>
      </c>
      <c r="C799" t="s">
        <v>1847</v>
      </c>
      <c r="F799" t="s">
        <v>1848</v>
      </c>
      <c r="G799" t="s">
        <v>731</v>
      </c>
      <c r="H799" t="s">
        <v>726</v>
      </c>
      <c r="J799" s="2">
        <v>0</v>
      </c>
      <c r="K799" s="3">
        <v>24170</v>
      </c>
      <c r="L799" t="s">
        <v>30</v>
      </c>
      <c r="M799" t="s">
        <v>31</v>
      </c>
      <c r="N799" t="s">
        <v>1838</v>
      </c>
      <c r="P799" t="s">
        <v>22</v>
      </c>
      <c r="Q799" s="1">
        <v>43949.722777777781</v>
      </c>
    </row>
    <row r="800" spans="1:17" x14ac:dyDescent="0.35">
      <c r="A800" s="1">
        <v>43699</v>
      </c>
      <c r="B800" t="s">
        <v>24</v>
      </c>
      <c r="C800" t="s">
        <v>1849</v>
      </c>
      <c r="F800" t="s">
        <v>1592</v>
      </c>
      <c r="G800" t="s">
        <v>731</v>
      </c>
      <c r="H800" t="s">
        <v>726</v>
      </c>
      <c r="J800" s="2">
        <v>0</v>
      </c>
      <c r="K800" s="3">
        <v>23272.48</v>
      </c>
      <c r="L800" t="s">
        <v>30</v>
      </c>
      <c r="M800" t="s">
        <v>31</v>
      </c>
      <c r="N800" t="s">
        <v>1838</v>
      </c>
      <c r="P800" t="s">
        <v>22</v>
      </c>
      <c r="Q800" s="1">
        <v>43949.722777777781</v>
      </c>
    </row>
    <row r="801" spans="1:17" x14ac:dyDescent="0.35">
      <c r="A801" s="1">
        <v>43699</v>
      </c>
      <c r="B801" t="s">
        <v>24</v>
      </c>
      <c r="C801" t="s">
        <v>1850</v>
      </c>
      <c r="F801" t="s">
        <v>1851</v>
      </c>
      <c r="G801" t="s">
        <v>731</v>
      </c>
      <c r="H801" t="s">
        <v>726</v>
      </c>
      <c r="J801" s="2">
        <v>0</v>
      </c>
      <c r="K801" s="3">
        <v>23272.48</v>
      </c>
      <c r="L801" t="s">
        <v>30</v>
      </c>
      <c r="M801" t="s">
        <v>31</v>
      </c>
      <c r="N801" t="s">
        <v>1838</v>
      </c>
      <c r="P801" t="s">
        <v>22</v>
      </c>
      <c r="Q801" s="1">
        <v>43949.722777777781</v>
      </c>
    </row>
    <row r="802" spans="1:17" x14ac:dyDescent="0.35">
      <c r="A802" s="1">
        <v>43699</v>
      </c>
      <c r="B802" t="s">
        <v>24</v>
      </c>
      <c r="C802" t="s">
        <v>1852</v>
      </c>
      <c r="F802" t="s">
        <v>1567</v>
      </c>
      <c r="G802" t="s">
        <v>731</v>
      </c>
      <c r="H802" t="s">
        <v>726</v>
      </c>
      <c r="J802" s="2">
        <v>0</v>
      </c>
      <c r="K802" s="3">
        <v>23272.48</v>
      </c>
      <c r="L802" t="s">
        <v>30</v>
      </c>
      <c r="M802" t="s">
        <v>31</v>
      </c>
      <c r="N802" t="s">
        <v>1838</v>
      </c>
      <c r="P802" t="s">
        <v>22</v>
      </c>
      <c r="Q802" s="1">
        <v>43949.722777777781</v>
      </c>
    </row>
    <row r="803" spans="1:17" x14ac:dyDescent="0.35">
      <c r="A803" s="1">
        <v>43699</v>
      </c>
      <c r="B803" t="s">
        <v>24</v>
      </c>
      <c r="C803" t="s">
        <v>1853</v>
      </c>
      <c r="F803" t="s">
        <v>1854</v>
      </c>
      <c r="G803" t="s">
        <v>731</v>
      </c>
      <c r="H803" t="s">
        <v>726</v>
      </c>
      <c r="J803" s="2">
        <v>0</v>
      </c>
      <c r="K803" s="3">
        <v>25599.73</v>
      </c>
      <c r="L803" t="s">
        <v>30</v>
      </c>
      <c r="M803" t="s">
        <v>31</v>
      </c>
      <c r="N803" t="s">
        <v>1838</v>
      </c>
      <c r="P803" t="s">
        <v>22</v>
      </c>
      <c r="Q803" s="1">
        <v>43949.722777777781</v>
      </c>
    </row>
    <row r="804" spans="1:17" x14ac:dyDescent="0.35">
      <c r="A804" s="1">
        <v>43699</v>
      </c>
      <c r="B804" t="s">
        <v>24</v>
      </c>
      <c r="C804" t="s">
        <v>1855</v>
      </c>
      <c r="F804" t="s">
        <v>1581</v>
      </c>
      <c r="G804" t="s">
        <v>731</v>
      </c>
      <c r="H804" t="s">
        <v>726</v>
      </c>
      <c r="J804" s="2">
        <v>0</v>
      </c>
      <c r="K804" s="3">
        <v>69817.440000000002</v>
      </c>
      <c r="L804" t="s">
        <v>30</v>
      </c>
      <c r="M804" t="s">
        <v>31</v>
      </c>
      <c r="N804" t="s">
        <v>1838</v>
      </c>
      <c r="P804" t="s">
        <v>22</v>
      </c>
      <c r="Q804" s="1">
        <v>43949.722777777781</v>
      </c>
    </row>
    <row r="805" spans="1:17" x14ac:dyDescent="0.35">
      <c r="A805" s="1">
        <v>43699</v>
      </c>
      <c r="B805" t="s">
        <v>24</v>
      </c>
      <c r="C805" t="s">
        <v>1856</v>
      </c>
      <c r="F805" t="s">
        <v>1571</v>
      </c>
      <c r="G805" t="s">
        <v>731</v>
      </c>
      <c r="H805" t="s">
        <v>726</v>
      </c>
      <c r="J805" s="2">
        <v>0</v>
      </c>
      <c r="K805" s="3">
        <v>23272.48</v>
      </c>
      <c r="L805" t="s">
        <v>30</v>
      </c>
      <c r="M805" t="s">
        <v>31</v>
      </c>
      <c r="N805" t="s">
        <v>1838</v>
      </c>
      <c r="P805" t="s">
        <v>22</v>
      </c>
      <c r="Q805" s="1">
        <v>43949.722777777781</v>
      </c>
    </row>
    <row r="806" spans="1:17" x14ac:dyDescent="0.35">
      <c r="A806" s="1">
        <v>43808</v>
      </c>
      <c r="B806" t="s">
        <v>1100</v>
      </c>
      <c r="C806" t="s">
        <v>2231</v>
      </c>
      <c r="D806" t="s">
        <v>1369</v>
      </c>
      <c r="F806" t="s">
        <v>2232</v>
      </c>
      <c r="G806" t="s">
        <v>2222</v>
      </c>
      <c r="H806" t="s">
        <v>1103</v>
      </c>
      <c r="I806" t="s">
        <v>471</v>
      </c>
      <c r="J806" s="2">
        <v>298.5</v>
      </c>
      <c r="K806" s="3">
        <v>7694.43</v>
      </c>
      <c r="L806" t="s">
        <v>30</v>
      </c>
      <c r="M806" t="s">
        <v>31</v>
      </c>
      <c r="N806" t="s">
        <v>1838</v>
      </c>
      <c r="O806" t="s">
        <v>2233</v>
      </c>
      <c r="P806" t="s">
        <v>22</v>
      </c>
      <c r="Q806" s="1">
        <v>43950.436342592591</v>
      </c>
    </row>
    <row r="807" spans="1:17" x14ac:dyDescent="0.35">
      <c r="A807" s="1">
        <v>43781</v>
      </c>
      <c r="B807" t="s">
        <v>1100</v>
      </c>
      <c r="C807" t="s">
        <v>2090</v>
      </c>
      <c r="D807" t="s">
        <v>1301</v>
      </c>
      <c r="F807" t="s">
        <v>2091</v>
      </c>
      <c r="G807" t="s">
        <v>2040</v>
      </c>
      <c r="H807" t="s">
        <v>1103</v>
      </c>
      <c r="J807" s="2">
        <v>0</v>
      </c>
      <c r="K807" s="3">
        <v>6225</v>
      </c>
      <c r="L807" t="s">
        <v>30</v>
      </c>
      <c r="M807" t="s">
        <v>31</v>
      </c>
      <c r="N807" t="s">
        <v>2092</v>
      </c>
      <c r="O807" t="s">
        <v>2093</v>
      </c>
      <c r="P807" t="s">
        <v>22</v>
      </c>
      <c r="Q807" s="1">
        <v>43949.722777777781</v>
      </c>
    </row>
    <row r="808" spans="1:17" x14ac:dyDescent="0.35">
      <c r="A808" s="1">
        <v>43994</v>
      </c>
      <c r="B808" t="s">
        <v>24</v>
      </c>
      <c r="C808" t="s">
        <v>1497</v>
      </c>
      <c r="D808" t="s">
        <v>1498</v>
      </c>
      <c r="F808" t="s">
        <v>1499</v>
      </c>
      <c r="G808" t="s">
        <v>1103</v>
      </c>
      <c r="H808" t="s">
        <v>470</v>
      </c>
      <c r="I808" t="s">
        <v>471</v>
      </c>
      <c r="J808" s="2">
        <v>495</v>
      </c>
      <c r="K808" s="3">
        <v>13206.6</v>
      </c>
      <c r="N808" t="s">
        <v>1500</v>
      </c>
      <c r="P808" t="s">
        <v>22</v>
      </c>
      <c r="Q808" s="1">
        <v>44089.610717592594</v>
      </c>
    </row>
    <row r="809" spans="1:17" x14ac:dyDescent="0.35">
      <c r="A809" s="1">
        <v>44006</v>
      </c>
      <c r="B809" t="s">
        <v>24</v>
      </c>
      <c r="C809" t="s">
        <v>1513</v>
      </c>
      <c r="D809" t="s">
        <v>1498</v>
      </c>
      <c r="F809" t="s">
        <v>1499</v>
      </c>
      <c r="G809" t="s">
        <v>1103</v>
      </c>
      <c r="H809" t="s">
        <v>470</v>
      </c>
      <c r="I809" t="s">
        <v>471</v>
      </c>
      <c r="J809" s="2">
        <v>100</v>
      </c>
      <c r="K809" s="3">
        <v>2673.5</v>
      </c>
      <c r="N809" t="s">
        <v>1500</v>
      </c>
      <c r="P809" t="s">
        <v>22</v>
      </c>
      <c r="Q809" s="1">
        <v>44089.69027777778</v>
      </c>
    </row>
    <row r="810" spans="1:17" x14ac:dyDescent="0.35">
      <c r="A810" s="1">
        <v>43705</v>
      </c>
      <c r="B810" t="s">
        <v>1100</v>
      </c>
      <c r="C810" t="s">
        <v>2052</v>
      </c>
      <c r="D810" t="s">
        <v>1199</v>
      </c>
      <c r="F810" t="s">
        <v>2053</v>
      </c>
      <c r="G810" t="s">
        <v>2040</v>
      </c>
      <c r="H810" t="s">
        <v>1103</v>
      </c>
      <c r="I810" t="s">
        <v>471</v>
      </c>
      <c r="J810" s="2">
        <v>88.4</v>
      </c>
      <c r="K810" s="3">
        <v>2278.69</v>
      </c>
      <c r="L810" t="s">
        <v>30</v>
      </c>
      <c r="M810" t="s">
        <v>31</v>
      </c>
      <c r="N810" t="s">
        <v>1500</v>
      </c>
      <c r="O810" t="s">
        <v>2054</v>
      </c>
      <c r="P810" t="s">
        <v>22</v>
      </c>
      <c r="Q810" s="1">
        <v>43949.722071759257</v>
      </c>
    </row>
    <row r="811" spans="1:17" x14ac:dyDescent="0.35">
      <c r="A811" s="1">
        <v>43727</v>
      </c>
      <c r="B811" t="s">
        <v>1100</v>
      </c>
      <c r="C811" t="s">
        <v>2055</v>
      </c>
      <c r="D811" t="s">
        <v>1248</v>
      </c>
      <c r="F811" t="s">
        <v>2056</v>
      </c>
      <c r="G811" t="s">
        <v>2040</v>
      </c>
      <c r="H811" t="s">
        <v>1103</v>
      </c>
      <c r="I811" t="s">
        <v>471</v>
      </c>
      <c r="J811" s="2">
        <v>620.86</v>
      </c>
      <c r="K811" s="3">
        <v>16003.91</v>
      </c>
      <c r="L811" t="s">
        <v>30</v>
      </c>
      <c r="M811" t="s">
        <v>31</v>
      </c>
      <c r="N811" t="s">
        <v>1500</v>
      </c>
      <c r="O811" t="s">
        <v>2057</v>
      </c>
      <c r="P811" t="s">
        <v>22</v>
      </c>
      <c r="Q811" s="1">
        <v>43949.722071759257</v>
      </c>
    </row>
    <row r="812" spans="1:17" x14ac:dyDescent="0.35">
      <c r="A812" s="1">
        <v>43802</v>
      </c>
      <c r="B812" t="s">
        <v>1100</v>
      </c>
      <c r="C812" t="s">
        <v>2116</v>
      </c>
      <c r="D812" t="s">
        <v>1199</v>
      </c>
      <c r="F812" t="s">
        <v>2117</v>
      </c>
      <c r="G812" t="s">
        <v>2040</v>
      </c>
      <c r="H812" t="s">
        <v>1103</v>
      </c>
      <c r="I812" t="s">
        <v>471</v>
      </c>
      <c r="J812" s="2">
        <v>53.96</v>
      </c>
      <c r="K812" s="3">
        <v>1390.93</v>
      </c>
      <c r="L812" t="s">
        <v>30</v>
      </c>
      <c r="M812" t="s">
        <v>31</v>
      </c>
      <c r="N812" t="s">
        <v>1500</v>
      </c>
      <c r="O812" t="s">
        <v>2118</v>
      </c>
      <c r="P812" t="s">
        <v>22</v>
      </c>
      <c r="Q812" s="1">
        <v>43949.722777777781</v>
      </c>
    </row>
    <row r="813" spans="1:17" x14ac:dyDescent="0.35">
      <c r="A813" s="1">
        <v>43802</v>
      </c>
      <c r="B813" t="s">
        <v>1100</v>
      </c>
      <c r="C813" t="s">
        <v>2119</v>
      </c>
      <c r="D813" t="s">
        <v>1199</v>
      </c>
      <c r="F813" t="s">
        <v>2120</v>
      </c>
      <c r="G813" t="s">
        <v>2040</v>
      </c>
      <c r="H813" t="s">
        <v>1103</v>
      </c>
      <c r="I813" t="s">
        <v>471</v>
      </c>
      <c r="J813" s="2">
        <v>45.66</v>
      </c>
      <c r="K813" s="3">
        <v>1176.98</v>
      </c>
      <c r="L813" t="s">
        <v>30</v>
      </c>
      <c r="M813" t="s">
        <v>31</v>
      </c>
      <c r="N813" t="s">
        <v>1500</v>
      </c>
      <c r="O813" t="s">
        <v>2121</v>
      </c>
      <c r="P813" t="s">
        <v>22</v>
      </c>
      <c r="Q813" s="1">
        <v>43949.722777777781</v>
      </c>
    </row>
    <row r="814" spans="1:17" x14ac:dyDescent="0.35">
      <c r="A814" s="1">
        <v>43977</v>
      </c>
      <c r="B814" t="s">
        <v>1100</v>
      </c>
      <c r="C814" t="s">
        <v>2168</v>
      </c>
      <c r="D814" t="s">
        <v>1498</v>
      </c>
      <c r="F814" t="s">
        <v>2169</v>
      </c>
      <c r="G814" t="s">
        <v>2040</v>
      </c>
      <c r="H814" t="s">
        <v>1103</v>
      </c>
      <c r="I814" t="s">
        <v>471</v>
      </c>
      <c r="J814" s="2">
        <v>595</v>
      </c>
      <c r="K814" s="3">
        <v>14875</v>
      </c>
      <c r="N814" t="s">
        <v>1500</v>
      </c>
      <c r="O814" t="s">
        <v>2170</v>
      </c>
      <c r="P814" t="s">
        <v>22</v>
      </c>
      <c r="Q814" s="1">
        <v>44071.480092592603</v>
      </c>
    </row>
    <row r="815" spans="1:17" x14ac:dyDescent="0.35">
      <c r="A815" s="1">
        <v>44012</v>
      </c>
      <c r="B815" t="s">
        <v>1100</v>
      </c>
      <c r="C815" t="s">
        <v>2214</v>
      </c>
      <c r="D815" t="s">
        <v>1199</v>
      </c>
      <c r="F815" t="s">
        <v>2215</v>
      </c>
      <c r="G815" t="s">
        <v>2040</v>
      </c>
      <c r="H815" t="s">
        <v>1103</v>
      </c>
      <c r="I815" t="s">
        <v>471</v>
      </c>
      <c r="J815" s="2">
        <v>227.88</v>
      </c>
      <c r="K815" s="3">
        <v>6093.51</v>
      </c>
      <c r="N815" t="s">
        <v>1500</v>
      </c>
      <c r="O815" t="s">
        <v>2216</v>
      </c>
      <c r="P815" t="s">
        <v>22</v>
      </c>
      <c r="Q815" s="1">
        <v>44092.594768518517</v>
      </c>
    </row>
    <row r="816" spans="1:17" x14ac:dyDescent="0.35">
      <c r="A816" s="1">
        <v>44012</v>
      </c>
      <c r="B816" t="s">
        <v>1100</v>
      </c>
      <c r="C816" t="s">
        <v>2217</v>
      </c>
      <c r="D816" t="s">
        <v>1199</v>
      </c>
      <c r="F816" t="s">
        <v>2218</v>
      </c>
      <c r="G816" t="s">
        <v>2040</v>
      </c>
      <c r="H816" t="s">
        <v>1103</v>
      </c>
      <c r="I816" t="s">
        <v>471</v>
      </c>
      <c r="J816" s="2">
        <v>78.5</v>
      </c>
      <c r="K816" s="3">
        <v>2099.09</v>
      </c>
      <c r="N816" t="s">
        <v>1500</v>
      </c>
      <c r="O816" t="s">
        <v>2219</v>
      </c>
      <c r="P816" t="s">
        <v>22</v>
      </c>
      <c r="Q816" s="1">
        <v>44092.604791666658</v>
      </c>
    </row>
    <row r="817" spans="1:17" x14ac:dyDescent="0.35">
      <c r="A817" s="1">
        <v>43994</v>
      </c>
      <c r="B817" t="s">
        <v>24</v>
      </c>
      <c r="C817" t="s">
        <v>1497</v>
      </c>
      <c r="D817" t="s">
        <v>1498</v>
      </c>
      <c r="F817" t="s">
        <v>2606</v>
      </c>
      <c r="G817" t="s">
        <v>2607</v>
      </c>
      <c r="H817" t="s">
        <v>1103</v>
      </c>
      <c r="I817" t="s">
        <v>471</v>
      </c>
      <c r="J817" s="2">
        <v>0</v>
      </c>
      <c r="K817" s="3">
        <v>831.6</v>
      </c>
      <c r="N817" t="s">
        <v>1500</v>
      </c>
      <c r="P817" t="s">
        <v>22</v>
      </c>
      <c r="Q817" s="1">
        <v>44089.610717592594</v>
      </c>
    </row>
    <row r="818" spans="1:17" x14ac:dyDescent="0.35">
      <c r="A818" s="1">
        <v>44006</v>
      </c>
      <c r="B818" t="s">
        <v>24</v>
      </c>
      <c r="C818" t="s">
        <v>1513</v>
      </c>
      <c r="D818" t="s">
        <v>1498</v>
      </c>
      <c r="F818" t="s">
        <v>2606</v>
      </c>
      <c r="G818" t="s">
        <v>2607</v>
      </c>
      <c r="H818" t="s">
        <v>1103</v>
      </c>
      <c r="I818" t="s">
        <v>471</v>
      </c>
      <c r="J818" s="2">
        <v>0</v>
      </c>
      <c r="K818" s="3">
        <v>173.5</v>
      </c>
      <c r="N818" t="s">
        <v>1500</v>
      </c>
      <c r="P818" t="s">
        <v>22</v>
      </c>
      <c r="Q818" s="1">
        <v>44089.69027777778</v>
      </c>
    </row>
    <row r="819" spans="1:17" x14ac:dyDescent="0.35">
      <c r="A819" s="1">
        <v>43983</v>
      </c>
      <c r="B819" t="s">
        <v>24</v>
      </c>
      <c r="C819" t="s">
        <v>1490</v>
      </c>
      <c r="D819" t="s">
        <v>1491</v>
      </c>
      <c r="F819" t="s">
        <v>1492</v>
      </c>
      <c r="G819" t="s">
        <v>1103</v>
      </c>
      <c r="H819" t="s">
        <v>23</v>
      </c>
      <c r="J819" s="2">
        <v>0</v>
      </c>
      <c r="K819" s="3">
        <v>1400.04</v>
      </c>
      <c r="N819" t="s">
        <v>1493</v>
      </c>
      <c r="P819" t="s">
        <v>22</v>
      </c>
      <c r="Q819" s="1">
        <v>44055.585775462961</v>
      </c>
    </row>
    <row r="820" spans="1:17" x14ac:dyDescent="0.35">
      <c r="A820" s="1">
        <v>43767</v>
      </c>
      <c r="B820" t="s">
        <v>1100</v>
      </c>
      <c r="C820" t="s">
        <v>2224</v>
      </c>
      <c r="D820" t="s">
        <v>1331</v>
      </c>
      <c r="F820" t="s">
        <v>2225</v>
      </c>
      <c r="G820" t="s">
        <v>2222</v>
      </c>
      <c r="H820" t="s">
        <v>1103</v>
      </c>
      <c r="J820" s="2">
        <v>0</v>
      </c>
      <c r="K820" s="3">
        <v>7500</v>
      </c>
      <c r="L820" t="s">
        <v>30</v>
      </c>
      <c r="M820" t="s">
        <v>31</v>
      </c>
      <c r="N820" t="s">
        <v>1493</v>
      </c>
      <c r="O820" t="s">
        <v>2226</v>
      </c>
      <c r="P820" t="s">
        <v>22</v>
      </c>
      <c r="Q820" s="1">
        <v>43950.436342592591</v>
      </c>
    </row>
    <row r="821" spans="1:17" x14ac:dyDescent="0.35">
      <c r="A821" s="1">
        <v>43682</v>
      </c>
      <c r="B821" t="s">
        <v>1100</v>
      </c>
      <c r="C821" t="s">
        <v>2540</v>
      </c>
      <c r="D821" t="s">
        <v>1166</v>
      </c>
      <c r="E821" t="s">
        <v>2541</v>
      </c>
      <c r="F821" t="s">
        <v>2542</v>
      </c>
      <c r="G821" t="s">
        <v>2538</v>
      </c>
      <c r="H821" t="s">
        <v>1103</v>
      </c>
      <c r="I821" t="s">
        <v>471</v>
      </c>
      <c r="J821" s="2">
        <v>290</v>
      </c>
      <c r="K821" s="3">
        <v>7474.75</v>
      </c>
      <c r="L821" t="s">
        <v>30</v>
      </c>
      <c r="M821" t="s">
        <v>31</v>
      </c>
      <c r="N821" t="s">
        <v>1493</v>
      </c>
      <c r="O821" t="s">
        <v>2543</v>
      </c>
      <c r="P821" t="s">
        <v>22</v>
      </c>
      <c r="Q821" s="1">
        <v>43950.395694444444</v>
      </c>
    </row>
    <row r="822" spans="1:17" x14ac:dyDescent="0.35">
      <c r="A822" s="1">
        <v>43682</v>
      </c>
      <c r="B822" t="s">
        <v>1100</v>
      </c>
      <c r="C822" t="s">
        <v>2544</v>
      </c>
      <c r="D822" t="s">
        <v>1162</v>
      </c>
      <c r="E822" t="s">
        <v>2541</v>
      </c>
      <c r="F822" t="s">
        <v>2545</v>
      </c>
      <c r="G822" t="s">
        <v>2538</v>
      </c>
      <c r="H822" t="s">
        <v>1103</v>
      </c>
      <c r="I822" t="s">
        <v>471</v>
      </c>
      <c r="J822" s="2">
        <v>288</v>
      </c>
      <c r="K822" s="3">
        <v>7423.2</v>
      </c>
      <c r="L822" t="s">
        <v>30</v>
      </c>
      <c r="M822" t="s">
        <v>31</v>
      </c>
      <c r="N822" t="s">
        <v>1493</v>
      </c>
      <c r="O822" t="s">
        <v>2546</v>
      </c>
      <c r="P822" t="s">
        <v>22</v>
      </c>
      <c r="Q822" s="1">
        <v>43950.395405092589</v>
      </c>
    </row>
    <row r="823" spans="1:17" x14ac:dyDescent="0.35">
      <c r="A823" s="1">
        <v>43727</v>
      </c>
      <c r="B823" t="s">
        <v>1100</v>
      </c>
      <c r="C823" t="s">
        <v>2055</v>
      </c>
      <c r="D823" t="s">
        <v>1248</v>
      </c>
      <c r="F823" t="s">
        <v>2547</v>
      </c>
      <c r="G823" t="s">
        <v>2538</v>
      </c>
      <c r="H823" t="s">
        <v>1103</v>
      </c>
      <c r="I823" t="s">
        <v>471</v>
      </c>
      <c r="J823" s="2">
        <v>332</v>
      </c>
      <c r="K823" s="3">
        <v>8557.9599999999991</v>
      </c>
      <c r="L823" t="s">
        <v>30</v>
      </c>
      <c r="M823" t="s">
        <v>31</v>
      </c>
      <c r="N823" t="s">
        <v>1493</v>
      </c>
      <c r="O823" t="s">
        <v>2057</v>
      </c>
      <c r="P823" t="s">
        <v>22</v>
      </c>
      <c r="Q823" s="1">
        <v>43949.722071759257</v>
      </c>
    </row>
    <row r="824" spans="1:17" x14ac:dyDescent="0.35">
      <c r="A824" s="1">
        <v>43979</v>
      </c>
      <c r="B824" t="s">
        <v>1100</v>
      </c>
      <c r="C824" t="s">
        <v>2564</v>
      </c>
      <c r="D824" t="s">
        <v>2565</v>
      </c>
      <c r="E824" t="s">
        <v>1491</v>
      </c>
      <c r="F824" t="s">
        <v>2566</v>
      </c>
      <c r="G824" t="s">
        <v>2562</v>
      </c>
      <c r="H824" t="s">
        <v>1103</v>
      </c>
      <c r="J824" s="2">
        <v>0</v>
      </c>
      <c r="K824" s="3">
        <v>1400.04</v>
      </c>
      <c r="N824" t="s">
        <v>1493</v>
      </c>
      <c r="O824" t="s">
        <v>2567</v>
      </c>
      <c r="P824" t="s">
        <v>22</v>
      </c>
      <c r="Q824" s="1">
        <v>44092.656342592592</v>
      </c>
    </row>
    <row r="825" spans="1:17" x14ac:dyDescent="0.35">
      <c r="A825" s="1">
        <v>43734</v>
      </c>
      <c r="B825" t="s">
        <v>1100</v>
      </c>
      <c r="C825" t="s">
        <v>2058</v>
      </c>
      <c r="D825" t="s">
        <v>1193</v>
      </c>
      <c r="F825" t="s">
        <v>2059</v>
      </c>
      <c r="G825" t="s">
        <v>2040</v>
      </c>
      <c r="H825" t="s">
        <v>1103</v>
      </c>
      <c r="J825" s="2">
        <v>0</v>
      </c>
      <c r="K825" s="3">
        <v>4080</v>
      </c>
      <c r="L825" t="s">
        <v>30</v>
      </c>
      <c r="M825" t="s">
        <v>31</v>
      </c>
      <c r="N825" t="s">
        <v>2060</v>
      </c>
      <c r="O825" t="s">
        <v>2061</v>
      </c>
      <c r="P825" t="s">
        <v>22</v>
      </c>
      <c r="Q825" s="1">
        <v>43949.722071759257</v>
      </c>
    </row>
    <row r="826" spans="1:17" x14ac:dyDescent="0.35">
      <c r="A826" s="1">
        <v>43829</v>
      </c>
      <c r="B826" t="s">
        <v>24</v>
      </c>
      <c r="C826" t="s">
        <v>1363</v>
      </c>
      <c r="D826" t="s">
        <v>1364</v>
      </c>
      <c r="E826" t="s">
        <v>1365</v>
      </c>
      <c r="F826" t="s">
        <v>1366</v>
      </c>
      <c r="G826" t="s">
        <v>1103</v>
      </c>
      <c r="H826" t="s">
        <v>23</v>
      </c>
      <c r="J826" s="2">
        <v>0</v>
      </c>
      <c r="K826" s="3">
        <v>15595.09</v>
      </c>
      <c r="L826" t="s">
        <v>30</v>
      </c>
      <c r="M826" t="s">
        <v>31</v>
      </c>
      <c r="N826" t="s">
        <v>1367</v>
      </c>
      <c r="P826" t="s">
        <v>22</v>
      </c>
      <c r="Q826" s="1">
        <v>43949.722777777781</v>
      </c>
    </row>
    <row r="827" spans="1:17" x14ac:dyDescent="0.35">
      <c r="A827" s="1">
        <v>43915</v>
      </c>
      <c r="B827" t="s">
        <v>24</v>
      </c>
      <c r="C827" t="s">
        <v>1445</v>
      </c>
      <c r="D827" t="s">
        <v>1446</v>
      </c>
      <c r="E827" t="s">
        <v>1447</v>
      </c>
      <c r="F827" t="s">
        <v>1448</v>
      </c>
      <c r="G827" t="s">
        <v>1103</v>
      </c>
      <c r="H827" t="s">
        <v>23</v>
      </c>
      <c r="J827" s="2">
        <v>0</v>
      </c>
      <c r="K827" s="3">
        <v>2813.7</v>
      </c>
      <c r="N827" t="s">
        <v>1367</v>
      </c>
      <c r="P827" t="s">
        <v>22</v>
      </c>
      <c r="Q827" s="1">
        <v>44090.532465277778</v>
      </c>
    </row>
    <row r="828" spans="1:17" x14ac:dyDescent="0.35">
      <c r="A828" s="1">
        <v>43815</v>
      </c>
      <c r="B828" t="s">
        <v>1100</v>
      </c>
      <c r="C828" t="s">
        <v>2125</v>
      </c>
      <c r="D828" t="s">
        <v>1353</v>
      </c>
      <c r="F828" t="s">
        <v>2126</v>
      </c>
      <c r="G828" t="s">
        <v>2040</v>
      </c>
      <c r="H828" t="s">
        <v>1103</v>
      </c>
      <c r="J828" s="2">
        <v>0</v>
      </c>
      <c r="K828" s="3">
        <v>20560</v>
      </c>
      <c r="L828" t="s">
        <v>30</v>
      </c>
      <c r="M828" t="s">
        <v>31</v>
      </c>
      <c r="N828" t="s">
        <v>1367</v>
      </c>
      <c r="O828" t="s">
        <v>2127</v>
      </c>
      <c r="P828" t="s">
        <v>22</v>
      </c>
      <c r="Q828" s="1">
        <v>43949.722777777781</v>
      </c>
    </row>
    <row r="829" spans="1:17" x14ac:dyDescent="0.35">
      <c r="A829" s="1">
        <v>43815</v>
      </c>
      <c r="B829" t="s">
        <v>1100</v>
      </c>
      <c r="C829" t="s">
        <v>2128</v>
      </c>
      <c r="D829" t="s">
        <v>1353</v>
      </c>
      <c r="F829" t="s">
        <v>2129</v>
      </c>
      <c r="G829" t="s">
        <v>2040</v>
      </c>
      <c r="H829" t="s">
        <v>1103</v>
      </c>
      <c r="J829" s="2">
        <v>0</v>
      </c>
      <c r="K829" s="3">
        <v>5059</v>
      </c>
      <c r="L829" t="s">
        <v>30</v>
      </c>
      <c r="M829" t="s">
        <v>31</v>
      </c>
      <c r="N829" t="s">
        <v>1367</v>
      </c>
      <c r="O829" t="s">
        <v>2130</v>
      </c>
      <c r="P829" t="s">
        <v>22</v>
      </c>
      <c r="Q829" s="1">
        <v>43949.722777777781</v>
      </c>
    </row>
    <row r="830" spans="1:17" x14ac:dyDescent="0.35">
      <c r="A830" s="1">
        <v>43815</v>
      </c>
      <c r="B830" t="s">
        <v>1100</v>
      </c>
      <c r="C830" t="s">
        <v>2234</v>
      </c>
      <c r="D830" t="s">
        <v>1364</v>
      </c>
      <c r="E830" t="s">
        <v>1365</v>
      </c>
      <c r="F830" t="s">
        <v>2235</v>
      </c>
      <c r="G830" t="s">
        <v>2222</v>
      </c>
      <c r="H830" t="s">
        <v>1103</v>
      </c>
      <c r="I830" t="s">
        <v>471</v>
      </c>
      <c r="J830" s="2">
        <v>605</v>
      </c>
      <c r="K830" s="3">
        <v>15595.09</v>
      </c>
      <c r="L830" t="s">
        <v>30</v>
      </c>
      <c r="M830" t="s">
        <v>31</v>
      </c>
      <c r="N830" t="s">
        <v>1367</v>
      </c>
      <c r="O830" t="s">
        <v>2236</v>
      </c>
      <c r="P830" t="s">
        <v>22</v>
      </c>
      <c r="Q830" s="1">
        <v>43950.436342592591</v>
      </c>
    </row>
    <row r="831" spans="1:17" x14ac:dyDescent="0.35">
      <c r="A831" s="1">
        <v>43913</v>
      </c>
      <c r="B831" t="s">
        <v>1100</v>
      </c>
      <c r="C831" t="s">
        <v>2481</v>
      </c>
      <c r="D831" t="s">
        <v>1446</v>
      </c>
      <c r="E831" t="s">
        <v>1447</v>
      </c>
      <c r="F831" t="s">
        <v>2482</v>
      </c>
      <c r="G831" t="s">
        <v>2483</v>
      </c>
      <c r="H831" t="s">
        <v>1103</v>
      </c>
      <c r="I831" t="s">
        <v>471</v>
      </c>
      <c r="J831" s="2">
        <v>100</v>
      </c>
      <c r="K831" s="3">
        <v>2744</v>
      </c>
      <c r="N831" t="s">
        <v>1367</v>
      </c>
      <c r="O831" t="s">
        <v>2484</v>
      </c>
      <c r="P831" t="s">
        <v>22</v>
      </c>
      <c r="Q831" s="1">
        <v>44092.610266203701</v>
      </c>
    </row>
    <row r="832" spans="1:17" x14ac:dyDescent="0.35">
      <c r="A832" s="1">
        <v>43915</v>
      </c>
      <c r="B832" t="s">
        <v>24</v>
      </c>
      <c r="C832" t="s">
        <v>1445</v>
      </c>
      <c r="D832" t="s">
        <v>1446</v>
      </c>
      <c r="E832" t="s">
        <v>1447</v>
      </c>
      <c r="F832" t="s">
        <v>2606</v>
      </c>
      <c r="G832" t="s">
        <v>2607</v>
      </c>
      <c r="H832" t="s">
        <v>1103</v>
      </c>
      <c r="J832" s="2">
        <v>0</v>
      </c>
      <c r="K832" s="3">
        <v>69.7</v>
      </c>
      <c r="N832" t="s">
        <v>1367</v>
      </c>
      <c r="P832" t="s">
        <v>22</v>
      </c>
      <c r="Q832" s="1">
        <v>44090.532465277778</v>
      </c>
    </row>
    <row r="833" spans="1:17" x14ac:dyDescent="0.35">
      <c r="A833" s="1">
        <v>43658</v>
      </c>
      <c r="B833" t="s">
        <v>24</v>
      </c>
      <c r="C833" t="s">
        <v>1133</v>
      </c>
      <c r="D833" t="s">
        <v>45</v>
      </c>
      <c r="F833" t="s">
        <v>1134</v>
      </c>
      <c r="G833" t="s">
        <v>1103</v>
      </c>
      <c r="H833" t="s">
        <v>23</v>
      </c>
      <c r="J833" s="2">
        <v>0</v>
      </c>
      <c r="K833" s="3">
        <v>65000</v>
      </c>
      <c r="L833" t="s">
        <v>30</v>
      </c>
      <c r="M833" t="s">
        <v>31</v>
      </c>
      <c r="N833" t="s">
        <v>1135</v>
      </c>
      <c r="P833" t="s">
        <v>22</v>
      </c>
      <c r="Q833" s="1">
        <v>43949.722071759257</v>
      </c>
    </row>
    <row r="834" spans="1:17" x14ac:dyDescent="0.35">
      <c r="A834" s="1">
        <v>43663</v>
      </c>
      <c r="B834" t="s">
        <v>24</v>
      </c>
      <c r="C834" t="s">
        <v>1651</v>
      </c>
      <c r="E834" t="s">
        <v>1652</v>
      </c>
      <c r="F834" t="s">
        <v>1653</v>
      </c>
      <c r="G834" t="s">
        <v>1609</v>
      </c>
      <c r="H834" t="s">
        <v>470</v>
      </c>
      <c r="I834" t="s">
        <v>471</v>
      </c>
      <c r="J834" s="2">
        <v>329.46</v>
      </c>
      <c r="K834" s="3">
        <v>8435.82</v>
      </c>
      <c r="L834" t="s">
        <v>30</v>
      </c>
      <c r="M834" t="s">
        <v>31</v>
      </c>
      <c r="N834" t="s">
        <v>1135</v>
      </c>
      <c r="P834" t="s">
        <v>22</v>
      </c>
      <c r="Q834" s="1">
        <v>43949.722071759257</v>
      </c>
    </row>
    <row r="835" spans="1:17" x14ac:dyDescent="0.35">
      <c r="A835" s="1">
        <v>43663</v>
      </c>
      <c r="B835" t="s">
        <v>24</v>
      </c>
      <c r="C835" t="s">
        <v>1651</v>
      </c>
      <c r="E835" t="s">
        <v>1652</v>
      </c>
      <c r="F835" t="s">
        <v>1164</v>
      </c>
      <c r="G835" t="s">
        <v>1609</v>
      </c>
      <c r="H835" t="s">
        <v>591</v>
      </c>
      <c r="I835" t="s">
        <v>471</v>
      </c>
      <c r="J835" s="2">
        <v>0</v>
      </c>
      <c r="K835" s="3">
        <v>1.65</v>
      </c>
      <c r="L835" t="s">
        <v>30</v>
      </c>
      <c r="M835" t="s">
        <v>31</v>
      </c>
      <c r="N835" t="s">
        <v>1135</v>
      </c>
      <c r="P835" t="s">
        <v>22</v>
      </c>
      <c r="Q835" s="1">
        <v>43949.722071759257</v>
      </c>
    </row>
    <row r="836" spans="1:17" x14ac:dyDescent="0.35">
      <c r="A836" s="1">
        <v>43724</v>
      </c>
      <c r="B836" t="s">
        <v>24</v>
      </c>
      <c r="C836" t="s">
        <v>1688</v>
      </c>
      <c r="E836" t="s">
        <v>1689</v>
      </c>
      <c r="F836" t="s">
        <v>1690</v>
      </c>
      <c r="G836" t="s">
        <v>1609</v>
      </c>
      <c r="H836" t="s">
        <v>23</v>
      </c>
      <c r="J836" s="2">
        <v>0</v>
      </c>
      <c r="K836" s="3">
        <v>6740</v>
      </c>
      <c r="L836" t="s">
        <v>30</v>
      </c>
      <c r="M836" t="s">
        <v>31</v>
      </c>
      <c r="N836" t="s">
        <v>1135</v>
      </c>
      <c r="P836" t="s">
        <v>22</v>
      </c>
      <c r="Q836" s="1">
        <v>43949.722071759257</v>
      </c>
    </row>
    <row r="837" spans="1:17" x14ac:dyDescent="0.35">
      <c r="A837" s="1">
        <v>44012</v>
      </c>
      <c r="B837" t="s">
        <v>1100</v>
      </c>
      <c r="C837" t="s">
        <v>2190</v>
      </c>
      <c r="D837" t="s">
        <v>2191</v>
      </c>
      <c r="F837" t="s">
        <v>2192</v>
      </c>
      <c r="G837" t="s">
        <v>2040</v>
      </c>
      <c r="H837" t="s">
        <v>1103</v>
      </c>
      <c r="J837" s="2">
        <v>0</v>
      </c>
      <c r="K837" s="3">
        <v>2320</v>
      </c>
      <c r="N837" t="s">
        <v>2193</v>
      </c>
      <c r="O837" t="s">
        <v>2194</v>
      </c>
      <c r="P837" t="s">
        <v>451</v>
      </c>
      <c r="Q837" s="1">
        <v>44084.443159722221</v>
      </c>
    </row>
    <row r="838" spans="1:17" x14ac:dyDescent="0.35">
      <c r="A838" s="1">
        <v>44012</v>
      </c>
      <c r="B838" t="s">
        <v>1100</v>
      </c>
      <c r="C838" t="s">
        <v>2190</v>
      </c>
      <c r="D838" t="s">
        <v>2191</v>
      </c>
      <c r="F838" t="s">
        <v>2195</v>
      </c>
      <c r="G838" t="s">
        <v>2040</v>
      </c>
      <c r="H838" t="s">
        <v>1103</v>
      </c>
      <c r="J838" s="2">
        <v>0</v>
      </c>
      <c r="K838" s="3">
        <v>1720</v>
      </c>
      <c r="N838" t="s">
        <v>2193</v>
      </c>
      <c r="O838" t="s">
        <v>2194</v>
      </c>
      <c r="P838" t="s">
        <v>451</v>
      </c>
      <c r="Q838" s="1">
        <v>44084.44327546296</v>
      </c>
    </row>
    <row r="839" spans="1:17" x14ac:dyDescent="0.35">
      <c r="A839" s="1">
        <v>44012</v>
      </c>
      <c r="B839" t="s">
        <v>1100</v>
      </c>
      <c r="C839" t="s">
        <v>2190</v>
      </c>
      <c r="D839" t="s">
        <v>2191</v>
      </c>
      <c r="F839" t="s">
        <v>2196</v>
      </c>
      <c r="G839" t="s">
        <v>2040</v>
      </c>
      <c r="H839" t="s">
        <v>1103</v>
      </c>
      <c r="J839" s="2">
        <v>0</v>
      </c>
      <c r="K839" s="3">
        <v>2320</v>
      </c>
      <c r="N839" t="s">
        <v>2193</v>
      </c>
      <c r="O839" t="s">
        <v>2194</v>
      </c>
      <c r="P839" t="s">
        <v>451</v>
      </c>
      <c r="Q839" s="1">
        <v>44084.443356481483</v>
      </c>
    </row>
    <row r="840" spans="1:17" x14ac:dyDescent="0.35">
      <c r="A840" s="1">
        <v>44012</v>
      </c>
      <c r="B840" t="s">
        <v>1100</v>
      </c>
      <c r="C840" t="s">
        <v>2197</v>
      </c>
      <c r="D840" t="s">
        <v>2191</v>
      </c>
      <c r="F840" t="s">
        <v>2198</v>
      </c>
      <c r="G840" t="s">
        <v>2040</v>
      </c>
      <c r="H840" t="s">
        <v>1103</v>
      </c>
      <c r="J840" s="2">
        <v>0</v>
      </c>
      <c r="K840" s="3">
        <v>1720</v>
      </c>
      <c r="N840" t="s">
        <v>2193</v>
      </c>
      <c r="O840" t="s">
        <v>2199</v>
      </c>
      <c r="P840" t="s">
        <v>451</v>
      </c>
      <c r="Q840" s="1">
        <v>44084.442187499997</v>
      </c>
    </row>
    <row r="841" spans="1:17" x14ac:dyDescent="0.35">
      <c r="A841" s="1">
        <v>44012</v>
      </c>
      <c r="B841" t="s">
        <v>1100</v>
      </c>
      <c r="C841" t="s">
        <v>2197</v>
      </c>
      <c r="D841" t="s">
        <v>2191</v>
      </c>
      <c r="F841" t="s">
        <v>2200</v>
      </c>
      <c r="G841" t="s">
        <v>2040</v>
      </c>
      <c r="H841" t="s">
        <v>1103</v>
      </c>
      <c r="J841" s="2">
        <v>0</v>
      </c>
      <c r="K841" s="3">
        <v>880</v>
      </c>
      <c r="N841" t="s">
        <v>2193</v>
      </c>
      <c r="O841" t="s">
        <v>2199</v>
      </c>
      <c r="P841" t="s">
        <v>451</v>
      </c>
      <c r="Q841" s="1">
        <v>44084.442453703698</v>
      </c>
    </row>
    <row r="842" spans="1:17" x14ac:dyDescent="0.35">
      <c r="A842" s="1">
        <v>44012</v>
      </c>
      <c r="B842" t="s">
        <v>1100</v>
      </c>
      <c r="C842" t="s">
        <v>2197</v>
      </c>
      <c r="D842" t="s">
        <v>2191</v>
      </c>
      <c r="F842" t="s">
        <v>2201</v>
      </c>
      <c r="G842" t="s">
        <v>2040</v>
      </c>
      <c r="H842" t="s">
        <v>1103</v>
      </c>
      <c r="J842" s="2">
        <v>0</v>
      </c>
      <c r="K842" s="3">
        <v>1720</v>
      </c>
      <c r="N842" t="s">
        <v>2193</v>
      </c>
      <c r="O842" t="s">
        <v>2199</v>
      </c>
      <c r="P842" t="s">
        <v>451</v>
      </c>
      <c r="Q842" s="1">
        <v>44084.442557870367</v>
      </c>
    </row>
    <row r="843" spans="1:17" x14ac:dyDescent="0.35">
      <c r="A843" s="1">
        <v>44012</v>
      </c>
      <c r="B843" t="s">
        <v>1100</v>
      </c>
      <c r="C843" t="s">
        <v>2197</v>
      </c>
      <c r="D843" t="s">
        <v>2191</v>
      </c>
      <c r="F843" t="s">
        <v>2202</v>
      </c>
      <c r="G843" t="s">
        <v>2040</v>
      </c>
      <c r="H843" t="s">
        <v>1103</v>
      </c>
      <c r="J843" s="2">
        <v>0</v>
      </c>
      <c r="K843" s="3">
        <v>1064</v>
      </c>
      <c r="N843" t="s">
        <v>2193</v>
      </c>
      <c r="O843" t="s">
        <v>2199</v>
      </c>
      <c r="P843" t="s">
        <v>451</v>
      </c>
      <c r="Q843" s="1">
        <v>44084.442627314813</v>
      </c>
    </row>
    <row r="844" spans="1:17" x14ac:dyDescent="0.35">
      <c r="A844" s="1">
        <v>43795</v>
      </c>
      <c r="B844" t="s">
        <v>1100</v>
      </c>
      <c r="C844" t="s">
        <v>2097</v>
      </c>
      <c r="D844" t="s">
        <v>1339</v>
      </c>
      <c r="F844" t="s">
        <v>2098</v>
      </c>
      <c r="G844" t="s">
        <v>2040</v>
      </c>
      <c r="H844" t="s">
        <v>1103</v>
      </c>
      <c r="I844" t="s">
        <v>471</v>
      </c>
      <c r="J844" s="2">
        <v>140.81</v>
      </c>
      <c r="K844" s="3">
        <v>3629.66</v>
      </c>
      <c r="N844" t="s">
        <v>2099</v>
      </c>
      <c r="O844" t="s">
        <v>2100</v>
      </c>
      <c r="P844" t="s">
        <v>22</v>
      </c>
      <c r="Q844" s="1">
        <v>43949.722777777781</v>
      </c>
    </row>
    <row r="845" spans="1:17" x14ac:dyDescent="0.35">
      <c r="A845" s="1">
        <v>44012</v>
      </c>
      <c r="B845" t="s">
        <v>1100</v>
      </c>
      <c r="C845" t="s">
        <v>2240</v>
      </c>
      <c r="D845" t="s">
        <v>1296</v>
      </c>
      <c r="F845" t="s">
        <v>2241</v>
      </c>
      <c r="G845" t="s">
        <v>2222</v>
      </c>
      <c r="H845" t="s">
        <v>1103</v>
      </c>
      <c r="J845" s="2">
        <v>0</v>
      </c>
      <c r="K845" s="3">
        <v>1581</v>
      </c>
      <c r="N845" t="s">
        <v>2242</v>
      </c>
      <c r="O845" t="s">
        <v>2243</v>
      </c>
      <c r="P845" t="s">
        <v>22</v>
      </c>
      <c r="Q845" s="1">
        <v>44092.652453703697</v>
      </c>
    </row>
    <row r="846" spans="1:17" x14ac:dyDescent="0.35">
      <c r="A846" s="1">
        <v>43774</v>
      </c>
      <c r="B846" t="s">
        <v>1100</v>
      </c>
      <c r="C846" t="s">
        <v>2557</v>
      </c>
      <c r="D846" t="s">
        <v>1296</v>
      </c>
      <c r="F846" t="s">
        <v>2558</v>
      </c>
      <c r="G846" t="s">
        <v>2538</v>
      </c>
      <c r="H846" t="s">
        <v>1103</v>
      </c>
      <c r="J846" s="2">
        <v>0</v>
      </c>
      <c r="K846" s="3">
        <v>14075</v>
      </c>
      <c r="L846" t="s">
        <v>30</v>
      </c>
      <c r="M846" t="s">
        <v>31</v>
      </c>
      <c r="N846" t="s">
        <v>2242</v>
      </c>
      <c r="O846" t="s">
        <v>2559</v>
      </c>
      <c r="P846" t="s">
        <v>22</v>
      </c>
      <c r="Q846" s="1">
        <v>43949.722777777781</v>
      </c>
    </row>
    <row r="847" spans="1:17" x14ac:dyDescent="0.35">
      <c r="A847" s="1">
        <v>43879</v>
      </c>
      <c r="B847" t="s">
        <v>24</v>
      </c>
      <c r="C847" t="s">
        <v>1395</v>
      </c>
      <c r="D847" t="s">
        <v>1396</v>
      </c>
      <c r="F847" t="s">
        <v>1397</v>
      </c>
      <c r="G847" t="s">
        <v>1103</v>
      </c>
      <c r="H847" t="s">
        <v>23</v>
      </c>
      <c r="J847" s="2">
        <v>0</v>
      </c>
      <c r="K847" s="3">
        <v>10000</v>
      </c>
      <c r="L847" t="s">
        <v>30</v>
      </c>
      <c r="M847" t="s">
        <v>31</v>
      </c>
      <c r="N847" t="s">
        <v>1398</v>
      </c>
      <c r="P847" t="s">
        <v>22</v>
      </c>
      <c r="Q847" s="1">
        <v>43949.722777777781</v>
      </c>
    </row>
    <row r="848" spans="1:17" x14ac:dyDescent="0.35">
      <c r="A848" s="1">
        <v>43784</v>
      </c>
      <c r="B848" t="s">
        <v>1100</v>
      </c>
      <c r="C848" t="s">
        <v>2406</v>
      </c>
      <c r="D848" t="s">
        <v>2407</v>
      </c>
      <c r="F848" t="s">
        <v>2408</v>
      </c>
      <c r="G848" t="s">
        <v>2379</v>
      </c>
      <c r="H848" t="s">
        <v>1103</v>
      </c>
      <c r="J848" s="2">
        <v>0</v>
      </c>
      <c r="K848" s="3">
        <v>6473.5</v>
      </c>
      <c r="L848" t="s">
        <v>30</v>
      </c>
      <c r="M848" t="s">
        <v>31</v>
      </c>
      <c r="N848" t="s">
        <v>1398</v>
      </c>
      <c r="O848" t="s">
        <v>2409</v>
      </c>
      <c r="P848" t="s">
        <v>22</v>
      </c>
      <c r="Q848" s="1">
        <v>43949.722777777781</v>
      </c>
    </row>
    <row r="849" spans="1:17" x14ac:dyDescent="0.35">
      <c r="A849" s="1">
        <v>43865</v>
      </c>
      <c r="B849" t="s">
        <v>1100</v>
      </c>
      <c r="C849" t="s">
        <v>2770</v>
      </c>
      <c r="D849" t="s">
        <v>1396</v>
      </c>
      <c r="F849" t="s">
        <v>2771</v>
      </c>
      <c r="G849" t="s">
        <v>2772</v>
      </c>
      <c r="H849" t="s">
        <v>1103</v>
      </c>
      <c r="J849" s="2">
        <v>0</v>
      </c>
      <c r="K849" s="3">
        <v>10000</v>
      </c>
      <c r="L849" t="s">
        <v>30</v>
      </c>
      <c r="M849" t="s">
        <v>31</v>
      </c>
      <c r="N849" t="s">
        <v>1398</v>
      </c>
      <c r="O849" t="s">
        <v>2773</v>
      </c>
      <c r="P849" t="s">
        <v>22</v>
      </c>
      <c r="Q849" s="1">
        <v>43949.722777777781</v>
      </c>
    </row>
    <row r="850" spans="1:17" x14ac:dyDescent="0.35">
      <c r="A850" s="1">
        <v>43985</v>
      </c>
      <c r="B850" t="s">
        <v>24</v>
      </c>
      <c r="C850" t="s">
        <v>2896</v>
      </c>
      <c r="D850" t="s">
        <v>728</v>
      </c>
      <c r="F850" t="s">
        <v>2897</v>
      </c>
      <c r="G850" t="s">
        <v>2898</v>
      </c>
      <c r="H850" t="s">
        <v>23</v>
      </c>
      <c r="J850" s="2">
        <v>0</v>
      </c>
      <c r="K850" s="3">
        <v>1187964.33</v>
      </c>
      <c r="N850" t="s">
        <v>2899</v>
      </c>
      <c r="O850" t="s">
        <v>2900</v>
      </c>
      <c r="P850" t="s">
        <v>22</v>
      </c>
      <c r="Q850" s="1">
        <v>44092.613125000003</v>
      </c>
    </row>
    <row r="851" spans="1:17" x14ac:dyDescent="0.35">
      <c r="A851" s="1">
        <v>43986</v>
      </c>
      <c r="B851" t="s">
        <v>24</v>
      </c>
      <c r="C851" t="s">
        <v>2905</v>
      </c>
      <c r="D851" t="s">
        <v>728</v>
      </c>
      <c r="F851" t="s">
        <v>2906</v>
      </c>
      <c r="G851" t="s">
        <v>2898</v>
      </c>
      <c r="H851" t="s">
        <v>470</v>
      </c>
      <c r="I851" t="s">
        <v>471</v>
      </c>
      <c r="J851" s="2">
        <v>12566.53</v>
      </c>
      <c r="K851" s="3">
        <v>334521.03000000003</v>
      </c>
      <c r="N851" t="s">
        <v>2907</v>
      </c>
      <c r="O851" t="s">
        <v>2908</v>
      </c>
      <c r="P851" t="s">
        <v>22</v>
      </c>
      <c r="Q851" s="1">
        <v>44092.613564814812</v>
      </c>
    </row>
    <row r="852" spans="1:17" x14ac:dyDescent="0.35">
      <c r="A852" s="1">
        <v>43985</v>
      </c>
      <c r="B852" t="s">
        <v>24</v>
      </c>
      <c r="C852" t="s">
        <v>2901</v>
      </c>
      <c r="D852" t="s">
        <v>1884</v>
      </c>
      <c r="F852" t="s">
        <v>2902</v>
      </c>
      <c r="G852" t="s">
        <v>2898</v>
      </c>
      <c r="H852" t="s">
        <v>470</v>
      </c>
      <c r="I852" t="s">
        <v>471</v>
      </c>
      <c r="J852" s="2">
        <v>11144</v>
      </c>
      <c r="K852" s="3">
        <v>297099.03999999998</v>
      </c>
      <c r="N852" t="s">
        <v>2903</v>
      </c>
      <c r="O852" t="s">
        <v>2904</v>
      </c>
      <c r="P852" t="s">
        <v>22</v>
      </c>
      <c r="Q852" s="1">
        <v>44092.613321759258</v>
      </c>
    </row>
    <row r="853" spans="1:17" x14ac:dyDescent="0.35">
      <c r="A853" s="1">
        <v>43657</v>
      </c>
      <c r="B853" t="s">
        <v>24</v>
      </c>
      <c r="C853" t="s">
        <v>752</v>
      </c>
      <c r="F853" t="s">
        <v>236</v>
      </c>
      <c r="G853" t="s">
        <v>749</v>
      </c>
      <c r="H853" t="s">
        <v>753</v>
      </c>
      <c r="J853" s="2">
        <v>0</v>
      </c>
      <c r="K853" s="3">
        <v>5700</v>
      </c>
      <c r="L853" t="s">
        <v>750</v>
      </c>
      <c r="M853" t="s">
        <v>31</v>
      </c>
      <c r="N853" t="s">
        <v>754</v>
      </c>
      <c r="P853" t="s">
        <v>22</v>
      </c>
      <c r="Q853" s="1">
        <v>43949.717870370368</v>
      </c>
    </row>
    <row r="854" spans="1:17" x14ac:dyDescent="0.35">
      <c r="A854" s="1">
        <v>43826</v>
      </c>
      <c r="B854" t="s">
        <v>24</v>
      </c>
      <c r="C854" t="s">
        <v>790</v>
      </c>
      <c r="D854" t="s">
        <v>791</v>
      </c>
      <c r="F854" t="s">
        <v>792</v>
      </c>
      <c r="G854" t="s">
        <v>749</v>
      </c>
      <c r="H854" t="s">
        <v>35</v>
      </c>
      <c r="J854" s="2">
        <v>0</v>
      </c>
      <c r="K854" s="3">
        <v>2650</v>
      </c>
      <c r="L854" t="s">
        <v>750</v>
      </c>
      <c r="M854" t="s">
        <v>31</v>
      </c>
      <c r="N854" t="s">
        <v>754</v>
      </c>
      <c r="P854" t="s">
        <v>22</v>
      </c>
      <c r="Q854" s="1">
        <v>43949.717974537038</v>
      </c>
    </row>
    <row r="855" spans="1:17" x14ac:dyDescent="0.35">
      <c r="A855" s="1">
        <v>43747</v>
      </c>
      <c r="B855" t="s">
        <v>24</v>
      </c>
      <c r="C855" t="s">
        <v>847</v>
      </c>
      <c r="F855" t="s">
        <v>848</v>
      </c>
      <c r="G855" t="s">
        <v>838</v>
      </c>
      <c r="H855" t="s">
        <v>753</v>
      </c>
      <c r="I855" t="s">
        <v>471</v>
      </c>
      <c r="J855" s="2">
        <v>100</v>
      </c>
      <c r="K855" s="3">
        <v>2582.5</v>
      </c>
      <c r="L855" t="s">
        <v>750</v>
      </c>
      <c r="M855" t="s">
        <v>31</v>
      </c>
      <c r="N855" t="s">
        <v>754</v>
      </c>
      <c r="P855" t="s">
        <v>22</v>
      </c>
      <c r="Q855" s="1">
        <v>43949.718101851853</v>
      </c>
    </row>
    <row r="856" spans="1:17" x14ac:dyDescent="0.35">
      <c r="A856" s="1">
        <v>43756</v>
      </c>
      <c r="B856" t="s">
        <v>24</v>
      </c>
      <c r="C856" t="s">
        <v>1745</v>
      </c>
      <c r="D856" t="s">
        <v>1746</v>
      </c>
      <c r="E856" t="s">
        <v>1747</v>
      </c>
      <c r="F856" t="s">
        <v>1748</v>
      </c>
      <c r="G856" t="s">
        <v>1609</v>
      </c>
      <c r="H856" t="s">
        <v>838</v>
      </c>
      <c r="I856" t="s">
        <v>471</v>
      </c>
      <c r="J856" s="2">
        <v>100</v>
      </c>
      <c r="K856" s="3">
        <v>2566</v>
      </c>
      <c r="L856" t="s">
        <v>750</v>
      </c>
      <c r="M856" t="s">
        <v>31</v>
      </c>
      <c r="N856" t="s">
        <v>754</v>
      </c>
      <c r="P856" t="s">
        <v>22</v>
      </c>
      <c r="Q856" s="1">
        <v>43949.718217592592</v>
      </c>
    </row>
    <row r="857" spans="1:17" x14ac:dyDescent="0.35">
      <c r="A857" s="1">
        <v>43822</v>
      </c>
      <c r="B857" t="s">
        <v>24</v>
      </c>
      <c r="C857" t="s">
        <v>2002</v>
      </c>
      <c r="F857" t="s">
        <v>1861</v>
      </c>
      <c r="G857" t="s">
        <v>35</v>
      </c>
      <c r="H857" t="s">
        <v>749</v>
      </c>
      <c r="J857" s="2">
        <v>0</v>
      </c>
      <c r="K857" s="3">
        <v>2650</v>
      </c>
      <c r="L857" t="s">
        <v>750</v>
      </c>
      <c r="M857" t="s">
        <v>31</v>
      </c>
      <c r="N857" t="s">
        <v>754</v>
      </c>
      <c r="P857" t="s">
        <v>22</v>
      </c>
      <c r="Q857" s="1">
        <v>43949.718368055554</v>
      </c>
    </row>
    <row r="858" spans="1:17" x14ac:dyDescent="0.35">
      <c r="A858" s="1">
        <v>43756</v>
      </c>
      <c r="B858" t="s">
        <v>1111</v>
      </c>
      <c r="C858" t="s">
        <v>2626</v>
      </c>
      <c r="D858" t="s">
        <v>1746</v>
      </c>
      <c r="E858" t="s">
        <v>1747</v>
      </c>
      <c r="F858" t="s">
        <v>2627</v>
      </c>
      <c r="G858" t="s">
        <v>2624</v>
      </c>
      <c r="H858" t="s">
        <v>1609</v>
      </c>
      <c r="I858" t="s">
        <v>471</v>
      </c>
      <c r="J858" s="2">
        <v>100</v>
      </c>
      <c r="K858" s="3">
        <v>2566</v>
      </c>
      <c r="L858" t="s">
        <v>750</v>
      </c>
      <c r="M858" t="s">
        <v>31</v>
      </c>
      <c r="N858" t="s">
        <v>754</v>
      </c>
      <c r="O858" t="s">
        <v>2628</v>
      </c>
      <c r="P858" t="s">
        <v>22</v>
      </c>
      <c r="Q858" s="1">
        <v>43889.652592592603</v>
      </c>
    </row>
    <row r="859" spans="1:17" x14ac:dyDescent="0.35">
      <c r="A859" s="1">
        <v>43822</v>
      </c>
      <c r="B859" t="s">
        <v>1111</v>
      </c>
      <c r="C859" t="s">
        <v>2790</v>
      </c>
      <c r="D859" t="s">
        <v>1747</v>
      </c>
      <c r="F859" t="s">
        <v>2791</v>
      </c>
      <c r="G859" t="s">
        <v>2776</v>
      </c>
      <c r="H859" t="s">
        <v>1609</v>
      </c>
      <c r="I859" t="s">
        <v>471</v>
      </c>
      <c r="J859" s="2">
        <v>2500</v>
      </c>
      <c r="K859" s="3">
        <v>63750</v>
      </c>
      <c r="L859" t="s">
        <v>750</v>
      </c>
      <c r="M859" t="s">
        <v>31</v>
      </c>
      <c r="N859" t="s">
        <v>754</v>
      </c>
      <c r="O859" t="s">
        <v>2792</v>
      </c>
      <c r="P859" t="s">
        <v>22</v>
      </c>
      <c r="Q859" s="1">
        <v>43949.716909722221</v>
      </c>
    </row>
    <row r="860" spans="1:17" x14ac:dyDescent="0.35">
      <c r="A860" s="1">
        <v>43822</v>
      </c>
      <c r="B860" t="s">
        <v>24</v>
      </c>
      <c r="C860" t="s">
        <v>2793</v>
      </c>
      <c r="F860" t="s">
        <v>2794</v>
      </c>
      <c r="G860" t="s">
        <v>2776</v>
      </c>
      <c r="H860" t="s">
        <v>749</v>
      </c>
      <c r="J860" s="2">
        <v>0</v>
      </c>
      <c r="K860" s="3">
        <v>2650</v>
      </c>
      <c r="L860" t="s">
        <v>750</v>
      </c>
      <c r="M860" t="s">
        <v>31</v>
      </c>
      <c r="N860" t="s">
        <v>754</v>
      </c>
      <c r="O860" t="s">
        <v>2556</v>
      </c>
      <c r="P860" t="s">
        <v>22</v>
      </c>
      <c r="Q860" s="1">
        <v>43949.752997685187</v>
      </c>
    </row>
    <row r="861" spans="1:17" x14ac:dyDescent="0.35">
      <c r="A861" s="1">
        <v>43822</v>
      </c>
      <c r="B861" t="s">
        <v>24</v>
      </c>
      <c r="C861" t="s">
        <v>2795</v>
      </c>
      <c r="F861" t="s">
        <v>1861</v>
      </c>
      <c r="G861" t="s">
        <v>2776</v>
      </c>
      <c r="H861" t="s">
        <v>749</v>
      </c>
      <c r="J861" s="2">
        <v>0</v>
      </c>
      <c r="K861" s="3">
        <v>2650</v>
      </c>
      <c r="L861" t="s">
        <v>750</v>
      </c>
      <c r="M861" t="s">
        <v>31</v>
      </c>
      <c r="N861" t="s">
        <v>754</v>
      </c>
      <c r="O861" t="s">
        <v>2556</v>
      </c>
      <c r="P861" t="s">
        <v>22</v>
      </c>
      <c r="Q861" s="1">
        <v>43949.752997685187</v>
      </c>
    </row>
    <row r="862" spans="1:17" x14ac:dyDescent="0.35">
      <c r="A862" s="1">
        <v>43822</v>
      </c>
      <c r="B862" t="s">
        <v>24</v>
      </c>
      <c r="C862" t="s">
        <v>2796</v>
      </c>
      <c r="F862" t="s">
        <v>2797</v>
      </c>
      <c r="G862" t="s">
        <v>2776</v>
      </c>
      <c r="H862" t="s">
        <v>749</v>
      </c>
      <c r="J862" s="2">
        <v>0</v>
      </c>
      <c r="K862" s="3">
        <v>2650</v>
      </c>
      <c r="L862" t="s">
        <v>750</v>
      </c>
      <c r="M862" t="s">
        <v>31</v>
      </c>
      <c r="N862" t="s">
        <v>754</v>
      </c>
      <c r="O862" t="s">
        <v>2556</v>
      </c>
      <c r="P862" t="s">
        <v>22</v>
      </c>
      <c r="Q862" s="1">
        <v>43949.752997685187</v>
      </c>
    </row>
    <row r="863" spans="1:17" x14ac:dyDescent="0.35">
      <c r="A863" s="1">
        <v>43822</v>
      </c>
      <c r="B863" t="s">
        <v>24</v>
      </c>
      <c r="C863" t="s">
        <v>2798</v>
      </c>
      <c r="F863" t="s">
        <v>1861</v>
      </c>
      <c r="G863" t="s">
        <v>2776</v>
      </c>
      <c r="H863" t="s">
        <v>749</v>
      </c>
      <c r="J863" s="2">
        <v>0</v>
      </c>
      <c r="K863" s="3">
        <v>2650</v>
      </c>
      <c r="L863" t="s">
        <v>750</v>
      </c>
      <c r="M863" t="s">
        <v>31</v>
      </c>
      <c r="N863" t="s">
        <v>754</v>
      </c>
      <c r="O863" t="s">
        <v>2556</v>
      </c>
      <c r="P863" t="s">
        <v>22</v>
      </c>
      <c r="Q863" s="1">
        <v>43949.752997685187</v>
      </c>
    </row>
    <row r="864" spans="1:17" x14ac:dyDescent="0.35">
      <c r="A864" s="1">
        <v>43822</v>
      </c>
      <c r="B864" t="s">
        <v>24</v>
      </c>
      <c r="C864" t="s">
        <v>2799</v>
      </c>
      <c r="F864" t="s">
        <v>1861</v>
      </c>
      <c r="G864" t="s">
        <v>2776</v>
      </c>
      <c r="H864" t="s">
        <v>749</v>
      </c>
      <c r="J864" s="2">
        <v>0</v>
      </c>
      <c r="K864" s="3">
        <v>2650</v>
      </c>
      <c r="L864" t="s">
        <v>750</v>
      </c>
      <c r="M864" t="s">
        <v>31</v>
      </c>
      <c r="N864" t="s">
        <v>754</v>
      </c>
      <c r="O864" t="s">
        <v>2556</v>
      </c>
      <c r="P864" t="s">
        <v>22</v>
      </c>
      <c r="Q864" s="1">
        <v>43949.752997685187</v>
      </c>
    </row>
    <row r="865" spans="1:17" x14ac:dyDescent="0.35">
      <c r="A865" s="1">
        <v>43822</v>
      </c>
      <c r="B865" t="s">
        <v>24</v>
      </c>
      <c r="C865" t="s">
        <v>2800</v>
      </c>
      <c r="F865" t="s">
        <v>1861</v>
      </c>
      <c r="G865" t="s">
        <v>2776</v>
      </c>
      <c r="H865" t="s">
        <v>749</v>
      </c>
      <c r="J865" s="2">
        <v>0</v>
      </c>
      <c r="K865" s="3">
        <v>2650</v>
      </c>
      <c r="L865" t="s">
        <v>750</v>
      </c>
      <c r="M865" t="s">
        <v>31</v>
      </c>
      <c r="N865" t="s">
        <v>754</v>
      </c>
      <c r="O865" t="s">
        <v>2556</v>
      </c>
      <c r="P865" t="s">
        <v>22</v>
      </c>
      <c r="Q865" s="1">
        <v>43949.752997685187</v>
      </c>
    </row>
    <row r="866" spans="1:17" x14ac:dyDescent="0.35">
      <c r="A866" s="1">
        <v>43822</v>
      </c>
      <c r="B866" t="s">
        <v>24</v>
      </c>
      <c r="C866" t="s">
        <v>2801</v>
      </c>
      <c r="F866" t="s">
        <v>2802</v>
      </c>
      <c r="G866" t="s">
        <v>2776</v>
      </c>
      <c r="H866" t="s">
        <v>749</v>
      </c>
      <c r="J866" s="2">
        <v>0</v>
      </c>
      <c r="K866" s="3">
        <v>2650</v>
      </c>
      <c r="L866" t="s">
        <v>750</v>
      </c>
      <c r="M866" t="s">
        <v>31</v>
      </c>
      <c r="N866" t="s">
        <v>754</v>
      </c>
      <c r="O866" t="s">
        <v>2556</v>
      </c>
      <c r="P866" t="s">
        <v>22</v>
      </c>
      <c r="Q866" s="1">
        <v>43949.752997685187</v>
      </c>
    </row>
    <row r="867" spans="1:17" x14ac:dyDescent="0.35">
      <c r="A867" s="1">
        <v>43822</v>
      </c>
      <c r="B867" t="s">
        <v>24</v>
      </c>
      <c r="C867" t="s">
        <v>2803</v>
      </c>
      <c r="F867" t="s">
        <v>1861</v>
      </c>
      <c r="G867" t="s">
        <v>2776</v>
      </c>
      <c r="H867" t="s">
        <v>749</v>
      </c>
      <c r="J867" s="2">
        <v>0</v>
      </c>
      <c r="K867" s="3">
        <v>2650</v>
      </c>
      <c r="L867" t="s">
        <v>750</v>
      </c>
      <c r="M867" t="s">
        <v>31</v>
      </c>
      <c r="N867" t="s">
        <v>754</v>
      </c>
      <c r="O867" t="s">
        <v>2556</v>
      </c>
      <c r="P867" t="s">
        <v>22</v>
      </c>
      <c r="Q867" s="1">
        <v>43949.752997685187</v>
      </c>
    </row>
    <row r="868" spans="1:17" x14ac:dyDescent="0.35">
      <c r="A868" s="1">
        <v>43822</v>
      </c>
      <c r="B868" t="s">
        <v>24</v>
      </c>
      <c r="C868" t="s">
        <v>2804</v>
      </c>
      <c r="F868" t="s">
        <v>1861</v>
      </c>
      <c r="G868" t="s">
        <v>2776</v>
      </c>
      <c r="H868" t="s">
        <v>749</v>
      </c>
      <c r="J868" s="2">
        <v>0</v>
      </c>
      <c r="K868" s="3">
        <v>2650</v>
      </c>
      <c r="L868" t="s">
        <v>750</v>
      </c>
      <c r="M868" t="s">
        <v>31</v>
      </c>
      <c r="N868" t="s">
        <v>754</v>
      </c>
      <c r="O868" t="s">
        <v>2556</v>
      </c>
      <c r="P868" t="s">
        <v>22</v>
      </c>
      <c r="Q868" s="1">
        <v>43949.752997685187</v>
      </c>
    </row>
    <row r="869" spans="1:17" x14ac:dyDescent="0.35">
      <c r="A869" s="1">
        <v>43822</v>
      </c>
      <c r="B869" t="s">
        <v>24</v>
      </c>
      <c r="C869" t="s">
        <v>2805</v>
      </c>
      <c r="F869" t="s">
        <v>1861</v>
      </c>
      <c r="G869" t="s">
        <v>2776</v>
      </c>
      <c r="H869" t="s">
        <v>749</v>
      </c>
      <c r="J869" s="2">
        <v>0</v>
      </c>
      <c r="K869" s="3">
        <v>2650</v>
      </c>
      <c r="L869" t="s">
        <v>750</v>
      </c>
      <c r="M869" t="s">
        <v>31</v>
      </c>
      <c r="N869" t="s">
        <v>754</v>
      </c>
      <c r="O869" t="s">
        <v>2556</v>
      </c>
      <c r="P869" t="s">
        <v>22</v>
      </c>
      <c r="Q869" s="1">
        <v>43949.752997685187</v>
      </c>
    </row>
    <row r="870" spans="1:17" x14ac:dyDescent="0.35">
      <c r="A870" s="1">
        <v>43822</v>
      </c>
      <c r="B870" t="s">
        <v>24</v>
      </c>
      <c r="C870" t="s">
        <v>2806</v>
      </c>
      <c r="F870" t="s">
        <v>1861</v>
      </c>
      <c r="G870" t="s">
        <v>2776</v>
      </c>
      <c r="H870" t="s">
        <v>749</v>
      </c>
      <c r="J870" s="2">
        <v>0</v>
      </c>
      <c r="K870" s="3">
        <v>2650</v>
      </c>
      <c r="L870" t="s">
        <v>750</v>
      </c>
      <c r="M870" t="s">
        <v>31</v>
      </c>
      <c r="N870" t="s">
        <v>754</v>
      </c>
      <c r="O870" t="s">
        <v>2556</v>
      </c>
      <c r="P870" t="s">
        <v>22</v>
      </c>
      <c r="Q870" s="1">
        <v>43949.752997685187</v>
      </c>
    </row>
    <row r="871" spans="1:17" x14ac:dyDescent="0.35">
      <c r="A871" s="1">
        <v>43822</v>
      </c>
      <c r="B871" t="s">
        <v>24</v>
      </c>
      <c r="C871" t="s">
        <v>2807</v>
      </c>
      <c r="F871" t="s">
        <v>1861</v>
      </c>
      <c r="G871" t="s">
        <v>2776</v>
      </c>
      <c r="H871" t="s">
        <v>749</v>
      </c>
      <c r="J871" s="2">
        <v>0</v>
      </c>
      <c r="K871" s="3">
        <v>2650</v>
      </c>
      <c r="L871" t="s">
        <v>750</v>
      </c>
      <c r="M871" t="s">
        <v>31</v>
      </c>
      <c r="N871" t="s">
        <v>754</v>
      </c>
      <c r="O871" t="s">
        <v>2556</v>
      </c>
      <c r="P871" t="s">
        <v>22</v>
      </c>
      <c r="Q871" s="1">
        <v>43949.752997685187</v>
      </c>
    </row>
    <row r="872" spans="1:17" x14ac:dyDescent="0.35">
      <c r="A872" s="1">
        <v>43822</v>
      </c>
      <c r="B872" t="s">
        <v>24</v>
      </c>
      <c r="C872" t="s">
        <v>2808</v>
      </c>
      <c r="F872" t="s">
        <v>1861</v>
      </c>
      <c r="G872" t="s">
        <v>2776</v>
      </c>
      <c r="H872" t="s">
        <v>749</v>
      </c>
      <c r="J872" s="2">
        <v>0</v>
      </c>
      <c r="K872" s="3">
        <v>2650</v>
      </c>
      <c r="L872" t="s">
        <v>750</v>
      </c>
      <c r="M872" t="s">
        <v>31</v>
      </c>
      <c r="N872" t="s">
        <v>754</v>
      </c>
      <c r="O872" t="s">
        <v>2556</v>
      </c>
      <c r="P872" t="s">
        <v>22</v>
      </c>
      <c r="Q872" s="1">
        <v>43949.752997685187</v>
      </c>
    </row>
    <row r="873" spans="1:17" x14ac:dyDescent="0.35">
      <c r="A873" s="1">
        <v>43822</v>
      </c>
      <c r="B873" t="s">
        <v>24</v>
      </c>
      <c r="C873" t="s">
        <v>2809</v>
      </c>
      <c r="F873" t="s">
        <v>1861</v>
      </c>
      <c r="G873" t="s">
        <v>2776</v>
      </c>
      <c r="H873" t="s">
        <v>749</v>
      </c>
      <c r="J873" s="2">
        <v>0</v>
      </c>
      <c r="K873" s="3">
        <v>2650</v>
      </c>
      <c r="L873" t="s">
        <v>750</v>
      </c>
      <c r="M873" t="s">
        <v>31</v>
      </c>
      <c r="N873" t="s">
        <v>754</v>
      </c>
      <c r="O873" t="s">
        <v>2556</v>
      </c>
      <c r="P873" t="s">
        <v>22</v>
      </c>
      <c r="Q873" s="1">
        <v>43949.752997685187</v>
      </c>
    </row>
    <row r="874" spans="1:17" x14ac:dyDescent="0.35">
      <c r="A874" s="1">
        <v>43822</v>
      </c>
      <c r="B874" t="s">
        <v>24</v>
      </c>
      <c r="C874" t="s">
        <v>2810</v>
      </c>
      <c r="F874" t="s">
        <v>2811</v>
      </c>
      <c r="G874" t="s">
        <v>2776</v>
      </c>
      <c r="H874" t="s">
        <v>749</v>
      </c>
      <c r="J874" s="2">
        <v>0</v>
      </c>
      <c r="K874" s="3">
        <v>2650</v>
      </c>
      <c r="L874" t="s">
        <v>750</v>
      </c>
      <c r="M874" t="s">
        <v>31</v>
      </c>
      <c r="N874" t="s">
        <v>754</v>
      </c>
      <c r="O874" t="s">
        <v>2556</v>
      </c>
      <c r="P874" t="s">
        <v>22</v>
      </c>
      <c r="Q874" s="1">
        <v>43949.752997685187</v>
      </c>
    </row>
    <row r="875" spans="1:17" x14ac:dyDescent="0.35">
      <c r="A875" s="1">
        <v>43822</v>
      </c>
      <c r="B875" t="s">
        <v>24</v>
      </c>
      <c r="C875" t="s">
        <v>2812</v>
      </c>
      <c r="F875" t="s">
        <v>1861</v>
      </c>
      <c r="G875" t="s">
        <v>2776</v>
      </c>
      <c r="H875" t="s">
        <v>749</v>
      </c>
      <c r="J875" s="2">
        <v>0</v>
      </c>
      <c r="K875" s="3">
        <v>2650</v>
      </c>
      <c r="L875" t="s">
        <v>750</v>
      </c>
      <c r="M875" t="s">
        <v>31</v>
      </c>
      <c r="N875" t="s">
        <v>754</v>
      </c>
      <c r="O875" t="s">
        <v>2556</v>
      </c>
      <c r="P875" t="s">
        <v>22</v>
      </c>
      <c r="Q875" s="1">
        <v>43949.752997685187</v>
      </c>
    </row>
    <row r="876" spans="1:17" x14ac:dyDescent="0.35">
      <c r="A876" s="1">
        <v>43822</v>
      </c>
      <c r="B876" t="s">
        <v>24</v>
      </c>
      <c r="C876" t="s">
        <v>2813</v>
      </c>
      <c r="F876" t="s">
        <v>1861</v>
      </c>
      <c r="G876" t="s">
        <v>2776</v>
      </c>
      <c r="H876" t="s">
        <v>749</v>
      </c>
      <c r="J876" s="2">
        <v>0</v>
      </c>
      <c r="K876" s="3">
        <v>2650</v>
      </c>
      <c r="L876" t="s">
        <v>750</v>
      </c>
      <c r="M876" t="s">
        <v>31</v>
      </c>
      <c r="N876" t="s">
        <v>754</v>
      </c>
      <c r="O876" t="s">
        <v>2556</v>
      </c>
      <c r="P876" t="s">
        <v>22</v>
      </c>
      <c r="Q876" s="1">
        <v>43949.752997685187</v>
      </c>
    </row>
    <row r="877" spans="1:17" x14ac:dyDescent="0.35">
      <c r="A877" s="1">
        <v>43822</v>
      </c>
      <c r="B877" t="s">
        <v>24</v>
      </c>
      <c r="C877" t="s">
        <v>2814</v>
      </c>
      <c r="F877" t="s">
        <v>1861</v>
      </c>
      <c r="G877" t="s">
        <v>2776</v>
      </c>
      <c r="H877" t="s">
        <v>749</v>
      </c>
      <c r="J877" s="2">
        <v>0</v>
      </c>
      <c r="K877" s="3">
        <v>2650</v>
      </c>
      <c r="L877" t="s">
        <v>750</v>
      </c>
      <c r="M877" t="s">
        <v>31</v>
      </c>
      <c r="N877" t="s">
        <v>754</v>
      </c>
      <c r="O877" t="s">
        <v>2556</v>
      </c>
      <c r="P877" t="s">
        <v>22</v>
      </c>
      <c r="Q877" s="1">
        <v>43949.752997685187</v>
      </c>
    </row>
    <row r="878" spans="1:17" x14ac:dyDescent="0.35">
      <c r="A878" s="1">
        <v>43822</v>
      </c>
      <c r="B878" t="s">
        <v>24</v>
      </c>
      <c r="C878" t="s">
        <v>2815</v>
      </c>
      <c r="F878" t="s">
        <v>2816</v>
      </c>
      <c r="G878" t="s">
        <v>2776</v>
      </c>
      <c r="H878" t="s">
        <v>749</v>
      </c>
      <c r="J878" s="2">
        <v>0</v>
      </c>
      <c r="K878" s="3">
        <v>2650</v>
      </c>
      <c r="L878" t="s">
        <v>750</v>
      </c>
      <c r="M878" t="s">
        <v>31</v>
      </c>
      <c r="N878" t="s">
        <v>754</v>
      </c>
      <c r="O878" t="s">
        <v>2556</v>
      </c>
      <c r="P878" t="s">
        <v>22</v>
      </c>
      <c r="Q878" s="1">
        <v>43949.752997685187</v>
      </c>
    </row>
    <row r="879" spans="1:17" x14ac:dyDescent="0.35">
      <c r="A879" s="1">
        <v>43822</v>
      </c>
      <c r="B879" t="s">
        <v>24</v>
      </c>
      <c r="C879" t="s">
        <v>2817</v>
      </c>
      <c r="F879" t="s">
        <v>1861</v>
      </c>
      <c r="G879" t="s">
        <v>2776</v>
      </c>
      <c r="H879" t="s">
        <v>749</v>
      </c>
      <c r="J879" s="2">
        <v>0</v>
      </c>
      <c r="K879" s="3">
        <v>2650</v>
      </c>
      <c r="L879" t="s">
        <v>750</v>
      </c>
      <c r="M879" t="s">
        <v>31</v>
      </c>
      <c r="N879" t="s">
        <v>754</v>
      </c>
      <c r="O879" t="s">
        <v>2556</v>
      </c>
      <c r="P879" t="s">
        <v>22</v>
      </c>
      <c r="Q879" s="1">
        <v>43949.752997685187</v>
      </c>
    </row>
    <row r="880" spans="1:17" x14ac:dyDescent="0.35">
      <c r="A880" s="1">
        <v>43822</v>
      </c>
      <c r="B880" t="s">
        <v>24</v>
      </c>
      <c r="C880" t="s">
        <v>2818</v>
      </c>
      <c r="F880" t="s">
        <v>2819</v>
      </c>
      <c r="G880" t="s">
        <v>2776</v>
      </c>
      <c r="H880" t="s">
        <v>749</v>
      </c>
      <c r="J880" s="2">
        <v>0</v>
      </c>
      <c r="K880" s="3">
        <v>2650</v>
      </c>
      <c r="L880" t="s">
        <v>750</v>
      </c>
      <c r="M880" t="s">
        <v>31</v>
      </c>
      <c r="N880" t="s">
        <v>754</v>
      </c>
      <c r="O880" t="s">
        <v>2556</v>
      </c>
      <c r="P880" t="s">
        <v>22</v>
      </c>
      <c r="Q880" s="1">
        <v>43949.752997685187</v>
      </c>
    </row>
    <row r="881" spans="1:17" x14ac:dyDescent="0.35">
      <c r="A881" s="1">
        <v>43822</v>
      </c>
      <c r="B881" t="s">
        <v>24</v>
      </c>
      <c r="C881" t="s">
        <v>2820</v>
      </c>
      <c r="F881" t="s">
        <v>2821</v>
      </c>
      <c r="G881" t="s">
        <v>2776</v>
      </c>
      <c r="H881" t="s">
        <v>749</v>
      </c>
      <c r="J881" s="2">
        <v>0</v>
      </c>
      <c r="K881" s="3">
        <v>2650</v>
      </c>
      <c r="L881" t="s">
        <v>750</v>
      </c>
      <c r="M881" t="s">
        <v>31</v>
      </c>
      <c r="N881" t="s">
        <v>754</v>
      </c>
      <c r="O881" t="s">
        <v>2556</v>
      </c>
      <c r="P881" t="s">
        <v>22</v>
      </c>
      <c r="Q881" s="1">
        <v>43949.752997685187</v>
      </c>
    </row>
    <row r="882" spans="1:17" x14ac:dyDescent="0.35">
      <c r="A882" s="1">
        <v>43822</v>
      </c>
      <c r="B882" t="s">
        <v>24</v>
      </c>
      <c r="C882" t="s">
        <v>2822</v>
      </c>
      <c r="F882" t="s">
        <v>1861</v>
      </c>
      <c r="G882" t="s">
        <v>2776</v>
      </c>
      <c r="H882" t="s">
        <v>749</v>
      </c>
      <c r="J882" s="2">
        <v>0</v>
      </c>
      <c r="K882" s="3">
        <v>2650</v>
      </c>
      <c r="L882" t="s">
        <v>750</v>
      </c>
      <c r="M882" t="s">
        <v>31</v>
      </c>
      <c r="N882" t="s">
        <v>754</v>
      </c>
      <c r="O882" t="s">
        <v>2556</v>
      </c>
      <c r="P882" t="s">
        <v>22</v>
      </c>
      <c r="Q882" s="1">
        <v>43949.752997685187</v>
      </c>
    </row>
    <row r="883" spans="1:17" x14ac:dyDescent="0.35">
      <c r="A883" s="1">
        <v>43822</v>
      </c>
      <c r="B883" t="s">
        <v>24</v>
      </c>
      <c r="C883" t="s">
        <v>2823</v>
      </c>
      <c r="F883" t="s">
        <v>2824</v>
      </c>
      <c r="G883" t="s">
        <v>2776</v>
      </c>
      <c r="H883" t="s">
        <v>749</v>
      </c>
      <c r="J883" s="2">
        <v>0</v>
      </c>
      <c r="K883" s="3">
        <v>2650</v>
      </c>
      <c r="L883" t="s">
        <v>750</v>
      </c>
      <c r="M883" t="s">
        <v>31</v>
      </c>
      <c r="N883" t="s">
        <v>754</v>
      </c>
      <c r="O883" t="s">
        <v>2556</v>
      </c>
      <c r="P883" t="s">
        <v>22</v>
      </c>
      <c r="Q883" s="1">
        <v>43949.752997685187</v>
      </c>
    </row>
    <row r="884" spans="1:17" x14ac:dyDescent="0.35">
      <c r="A884" s="1">
        <v>43822</v>
      </c>
      <c r="B884" t="s">
        <v>24</v>
      </c>
      <c r="C884" t="s">
        <v>2825</v>
      </c>
      <c r="F884" t="s">
        <v>1861</v>
      </c>
      <c r="G884" t="s">
        <v>2776</v>
      </c>
      <c r="H884" t="s">
        <v>749</v>
      </c>
      <c r="J884" s="2">
        <v>0</v>
      </c>
      <c r="K884" s="3">
        <v>2650</v>
      </c>
      <c r="L884" t="s">
        <v>750</v>
      </c>
      <c r="M884" t="s">
        <v>31</v>
      </c>
      <c r="N884" t="s">
        <v>754</v>
      </c>
      <c r="O884" t="s">
        <v>2556</v>
      </c>
      <c r="P884" t="s">
        <v>22</v>
      </c>
      <c r="Q884" s="1">
        <v>43949.752997685187</v>
      </c>
    </row>
    <row r="885" spans="1:17" x14ac:dyDescent="0.35">
      <c r="A885" s="1">
        <v>43822</v>
      </c>
      <c r="B885" t="s">
        <v>24</v>
      </c>
      <c r="C885" t="s">
        <v>2826</v>
      </c>
      <c r="F885" t="s">
        <v>1861</v>
      </c>
      <c r="G885" t="s">
        <v>2776</v>
      </c>
      <c r="H885" t="s">
        <v>749</v>
      </c>
      <c r="J885" s="2">
        <v>0</v>
      </c>
      <c r="K885" s="3">
        <v>2650</v>
      </c>
      <c r="L885" t="s">
        <v>750</v>
      </c>
      <c r="M885" t="s">
        <v>31</v>
      </c>
      <c r="N885" t="s">
        <v>754</v>
      </c>
      <c r="O885" t="s">
        <v>2556</v>
      </c>
      <c r="P885" t="s">
        <v>22</v>
      </c>
      <c r="Q885" s="1">
        <v>43949.752997685187</v>
      </c>
    </row>
    <row r="886" spans="1:17" x14ac:dyDescent="0.35">
      <c r="A886" s="1">
        <v>43822</v>
      </c>
      <c r="B886" t="s">
        <v>24</v>
      </c>
      <c r="C886" t="s">
        <v>2827</v>
      </c>
      <c r="F886" t="s">
        <v>2828</v>
      </c>
      <c r="G886" t="s">
        <v>2776</v>
      </c>
      <c r="H886" t="s">
        <v>749</v>
      </c>
      <c r="J886" s="2">
        <v>0</v>
      </c>
      <c r="K886" s="3">
        <v>2650</v>
      </c>
      <c r="L886" t="s">
        <v>750</v>
      </c>
      <c r="M886" t="s">
        <v>31</v>
      </c>
      <c r="N886" t="s">
        <v>754</v>
      </c>
      <c r="O886" t="s">
        <v>2556</v>
      </c>
      <c r="P886" t="s">
        <v>22</v>
      </c>
      <c r="Q886" s="1">
        <v>43949.752997685187</v>
      </c>
    </row>
    <row r="887" spans="1:17" x14ac:dyDescent="0.35">
      <c r="A887" s="1">
        <v>43822</v>
      </c>
      <c r="B887" t="s">
        <v>24</v>
      </c>
      <c r="C887" t="s">
        <v>2829</v>
      </c>
      <c r="F887" t="s">
        <v>1861</v>
      </c>
      <c r="G887" t="s">
        <v>2776</v>
      </c>
      <c r="H887" t="s">
        <v>749</v>
      </c>
      <c r="J887" s="2">
        <v>0</v>
      </c>
      <c r="K887" s="3">
        <v>2650</v>
      </c>
      <c r="L887" t="s">
        <v>750</v>
      </c>
      <c r="M887" t="s">
        <v>31</v>
      </c>
      <c r="N887" t="s">
        <v>754</v>
      </c>
      <c r="O887" t="s">
        <v>2556</v>
      </c>
      <c r="P887" t="s">
        <v>22</v>
      </c>
      <c r="Q887" s="1">
        <v>43949.752997685187</v>
      </c>
    </row>
    <row r="888" spans="1:17" x14ac:dyDescent="0.35">
      <c r="A888" s="1">
        <v>43822</v>
      </c>
      <c r="B888" t="s">
        <v>24</v>
      </c>
      <c r="C888" t="s">
        <v>2830</v>
      </c>
      <c r="F888" t="s">
        <v>2831</v>
      </c>
      <c r="G888" t="s">
        <v>2776</v>
      </c>
      <c r="H888" t="s">
        <v>749</v>
      </c>
      <c r="J888" s="2">
        <v>0</v>
      </c>
      <c r="K888" s="3">
        <v>2650</v>
      </c>
      <c r="L888" t="s">
        <v>750</v>
      </c>
      <c r="M888" t="s">
        <v>31</v>
      </c>
      <c r="N888" t="s">
        <v>754</v>
      </c>
      <c r="O888" t="s">
        <v>2556</v>
      </c>
      <c r="P888" t="s">
        <v>22</v>
      </c>
      <c r="Q888" s="1">
        <v>43949.752997685187</v>
      </c>
    </row>
    <row r="889" spans="1:17" x14ac:dyDescent="0.35">
      <c r="A889" s="1">
        <v>43822</v>
      </c>
      <c r="B889" t="s">
        <v>24</v>
      </c>
      <c r="C889" t="s">
        <v>2832</v>
      </c>
      <c r="F889" t="s">
        <v>1861</v>
      </c>
      <c r="G889" t="s">
        <v>2776</v>
      </c>
      <c r="H889" t="s">
        <v>749</v>
      </c>
      <c r="J889" s="2">
        <v>0</v>
      </c>
      <c r="K889" s="3">
        <v>2650</v>
      </c>
      <c r="L889" t="s">
        <v>750</v>
      </c>
      <c r="M889" t="s">
        <v>31</v>
      </c>
      <c r="N889" t="s">
        <v>754</v>
      </c>
      <c r="O889" t="s">
        <v>2556</v>
      </c>
      <c r="P889" t="s">
        <v>22</v>
      </c>
      <c r="Q889" s="1">
        <v>43949.752997685187</v>
      </c>
    </row>
    <row r="890" spans="1:17" x14ac:dyDescent="0.35">
      <c r="A890" s="1">
        <v>43822</v>
      </c>
      <c r="B890" t="s">
        <v>24</v>
      </c>
      <c r="C890" t="s">
        <v>2833</v>
      </c>
      <c r="F890" t="s">
        <v>1861</v>
      </c>
      <c r="G890" t="s">
        <v>2776</v>
      </c>
      <c r="H890" t="s">
        <v>749</v>
      </c>
      <c r="J890" s="2">
        <v>0</v>
      </c>
      <c r="K890" s="3">
        <v>2650</v>
      </c>
      <c r="L890" t="s">
        <v>750</v>
      </c>
      <c r="M890" t="s">
        <v>31</v>
      </c>
      <c r="N890" t="s">
        <v>754</v>
      </c>
      <c r="O890" t="s">
        <v>2556</v>
      </c>
      <c r="P890" t="s">
        <v>22</v>
      </c>
      <c r="Q890" s="1">
        <v>43949.752997685187</v>
      </c>
    </row>
    <row r="891" spans="1:17" x14ac:dyDescent="0.35">
      <c r="A891" s="1">
        <v>43822</v>
      </c>
      <c r="B891" t="s">
        <v>24</v>
      </c>
      <c r="C891" t="s">
        <v>2834</v>
      </c>
      <c r="F891" t="s">
        <v>1861</v>
      </c>
      <c r="G891" t="s">
        <v>2776</v>
      </c>
      <c r="H891" t="s">
        <v>749</v>
      </c>
      <c r="J891" s="2">
        <v>0</v>
      </c>
      <c r="K891" s="3">
        <v>2650</v>
      </c>
      <c r="L891" t="s">
        <v>750</v>
      </c>
      <c r="M891" t="s">
        <v>31</v>
      </c>
      <c r="N891" t="s">
        <v>754</v>
      </c>
      <c r="O891" t="s">
        <v>2556</v>
      </c>
      <c r="P891" t="s">
        <v>22</v>
      </c>
      <c r="Q891" s="1">
        <v>43949.752997685187</v>
      </c>
    </row>
    <row r="892" spans="1:17" x14ac:dyDescent="0.35">
      <c r="A892" s="1">
        <v>43822</v>
      </c>
      <c r="B892" t="s">
        <v>24</v>
      </c>
      <c r="C892" t="s">
        <v>2835</v>
      </c>
      <c r="F892" t="s">
        <v>1861</v>
      </c>
      <c r="G892" t="s">
        <v>2776</v>
      </c>
      <c r="H892" t="s">
        <v>749</v>
      </c>
      <c r="J892" s="2">
        <v>0</v>
      </c>
      <c r="K892" s="3">
        <v>2650</v>
      </c>
      <c r="L892" t="s">
        <v>750</v>
      </c>
      <c r="M892" t="s">
        <v>31</v>
      </c>
      <c r="N892" t="s">
        <v>754</v>
      </c>
      <c r="O892" t="s">
        <v>2556</v>
      </c>
      <c r="P892" t="s">
        <v>22</v>
      </c>
      <c r="Q892" s="1">
        <v>43949.752997685187</v>
      </c>
    </row>
    <row r="893" spans="1:17" x14ac:dyDescent="0.35">
      <c r="A893" s="1">
        <v>43822</v>
      </c>
      <c r="B893" t="s">
        <v>24</v>
      </c>
      <c r="C893" t="s">
        <v>2836</v>
      </c>
      <c r="F893" t="s">
        <v>1861</v>
      </c>
      <c r="G893" t="s">
        <v>2776</v>
      </c>
      <c r="H893" t="s">
        <v>749</v>
      </c>
      <c r="J893" s="2">
        <v>0</v>
      </c>
      <c r="K893" s="3">
        <v>2650</v>
      </c>
      <c r="L893" t="s">
        <v>750</v>
      </c>
      <c r="M893" t="s">
        <v>31</v>
      </c>
      <c r="N893" t="s">
        <v>754</v>
      </c>
      <c r="O893" t="s">
        <v>2556</v>
      </c>
      <c r="P893" t="s">
        <v>22</v>
      </c>
      <c r="Q893" s="1">
        <v>43949.752997685187</v>
      </c>
    </row>
    <row r="894" spans="1:17" x14ac:dyDescent="0.35">
      <c r="A894" s="1">
        <v>43822</v>
      </c>
      <c r="B894" t="s">
        <v>24</v>
      </c>
      <c r="C894" t="s">
        <v>2837</v>
      </c>
      <c r="F894" t="s">
        <v>1861</v>
      </c>
      <c r="G894" t="s">
        <v>2776</v>
      </c>
      <c r="H894" t="s">
        <v>749</v>
      </c>
      <c r="J894" s="2">
        <v>0</v>
      </c>
      <c r="K894" s="3">
        <v>2650</v>
      </c>
      <c r="L894" t="s">
        <v>750</v>
      </c>
      <c r="M894" t="s">
        <v>31</v>
      </c>
      <c r="N894" t="s">
        <v>754</v>
      </c>
      <c r="O894" t="s">
        <v>2556</v>
      </c>
      <c r="P894" t="s">
        <v>22</v>
      </c>
      <c r="Q894" s="1">
        <v>43949.752997685187</v>
      </c>
    </row>
    <row r="895" spans="1:17" x14ac:dyDescent="0.35">
      <c r="A895" s="1">
        <v>43822</v>
      </c>
      <c r="B895" t="s">
        <v>24</v>
      </c>
      <c r="C895" t="s">
        <v>2838</v>
      </c>
      <c r="F895" t="s">
        <v>2839</v>
      </c>
      <c r="G895" t="s">
        <v>2776</v>
      </c>
      <c r="H895" t="s">
        <v>749</v>
      </c>
      <c r="J895" s="2">
        <v>0</v>
      </c>
      <c r="K895" s="3">
        <v>2650</v>
      </c>
      <c r="L895" t="s">
        <v>750</v>
      </c>
      <c r="M895" t="s">
        <v>31</v>
      </c>
      <c r="N895" t="s">
        <v>754</v>
      </c>
      <c r="O895" t="s">
        <v>2556</v>
      </c>
      <c r="P895" t="s">
        <v>22</v>
      </c>
      <c r="Q895" s="1">
        <v>43949.752997685187</v>
      </c>
    </row>
    <row r="896" spans="1:17" x14ac:dyDescent="0.35">
      <c r="A896" s="1">
        <v>43822</v>
      </c>
      <c r="B896" t="s">
        <v>24</v>
      </c>
      <c r="C896" t="s">
        <v>2840</v>
      </c>
      <c r="F896" t="s">
        <v>2841</v>
      </c>
      <c r="G896" t="s">
        <v>2776</v>
      </c>
      <c r="H896" t="s">
        <v>749</v>
      </c>
      <c r="J896" s="2">
        <v>0</v>
      </c>
      <c r="K896" s="3">
        <v>2650</v>
      </c>
      <c r="L896" t="s">
        <v>750</v>
      </c>
      <c r="M896" t="s">
        <v>31</v>
      </c>
      <c r="N896" t="s">
        <v>754</v>
      </c>
      <c r="O896" t="s">
        <v>2556</v>
      </c>
      <c r="P896" t="s">
        <v>22</v>
      </c>
      <c r="Q896" s="1">
        <v>43949.752997685187</v>
      </c>
    </row>
    <row r="897" spans="1:17" x14ac:dyDescent="0.35">
      <c r="A897" s="1">
        <v>43822</v>
      </c>
      <c r="B897" t="s">
        <v>24</v>
      </c>
      <c r="C897" t="s">
        <v>2842</v>
      </c>
      <c r="F897" t="s">
        <v>1861</v>
      </c>
      <c r="G897" t="s">
        <v>2776</v>
      </c>
      <c r="H897" t="s">
        <v>749</v>
      </c>
      <c r="J897" s="2">
        <v>0</v>
      </c>
      <c r="K897" s="3">
        <v>2650</v>
      </c>
      <c r="L897" t="s">
        <v>750</v>
      </c>
      <c r="M897" t="s">
        <v>31</v>
      </c>
      <c r="N897" t="s">
        <v>754</v>
      </c>
      <c r="O897" t="s">
        <v>2556</v>
      </c>
      <c r="P897" t="s">
        <v>22</v>
      </c>
      <c r="Q897" s="1">
        <v>43949.752997685187</v>
      </c>
    </row>
    <row r="898" spans="1:17" x14ac:dyDescent="0.35">
      <c r="A898" s="1">
        <v>43832</v>
      </c>
      <c r="B898" t="s">
        <v>24</v>
      </c>
      <c r="C898" t="s">
        <v>2848</v>
      </c>
      <c r="F898" t="s">
        <v>2849</v>
      </c>
      <c r="G898" t="s">
        <v>2776</v>
      </c>
      <c r="H898" t="s">
        <v>749</v>
      </c>
      <c r="J898" s="2">
        <v>0</v>
      </c>
      <c r="K898" s="3">
        <v>2650</v>
      </c>
      <c r="L898" t="s">
        <v>750</v>
      </c>
      <c r="M898" t="s">
        <v>31</v>
      </c>
      <c r="N898" t="s">
        <v>754</v>
      </c>
      <c r="O898" t="s">
        <v>2556</v>
      </c>
      <c r="P898" t="s">
        <v>22</v>
      </c>
      <c r="Q898" s="1">
        <v>43956.454108796293</v>
      </c>
    </row>
    <row r="899" spans="1:17" x14ac:dyDescent="0.35">
      <c r="A899" s="1">
        <v>43844</v>
      </c>
      <c r="B899" t="s">
        <v>24</v>
      </c>
      <c r="C899" t="s">
        <v>2850</v>
      </c>
      <c r="D899" t="s">
        <v>2851</v>
      </c>
      <c r="F899" t="s">
        <v>2852</v>
      </c>
      <c r="G899" t="s">
        <v>2776</v>
      </c>
      <c r="H899" t="s">
        <v>838</v>
      </c>
      <c r="I899" t="s">
        <v>471</v>
      </c>
      <c r="J899" s="2">
        <v>100</v>
      </c>
      <c r="K899" s="3">
        <v>2515.5</v>
      </c>
      <c r="L899" t="s">
        <v>750</v>
      </c>
      <c r="M899" t="s">
        <v>31</v>
      </c>
      <c r="N899" t="s">
        <v>754</v>
      </c>
      <c r="P899" t="s">
        <v>22</v>
      </c>
      <c r="Q899" s="1">
        <v>43950.451817129629</v>
      </c>
    </row>
    <row r="900" spans="1:17" x14ac:dyDescent="0.35">
      <c r="A900" s="1">
        <v>43747</v>
      </c>
      <c r="B900" t="s">
        <v>24</v>
      </c>
      <c r="C900" t="s">
        <v>764</v>
      </c>
      <c r="F900" t="s">
        <v>765</v>
      </c>
      <c r="G900" t="s">
        <v>749</v>
      </c>
      <c r="H900" t="s">
        <v>766</v>
      </c>
      <c r="J900" s="2">
        <v>0</v>
      </c>
      <c r="K900" s="3">
        <v>5700</v>
      </c>
      <c r="L900" t="s">
        <v>750</v>
      </c>
      <c r="M900" t="s">
        <v>31</v>
      </c>
      <c r="N900" t="s">
        <v>767</v>
      </c>
      <c r="P900" t="s">
        <v>22</v>
      </c>
      <c r="Q900" s="1">
        <v>43956.462696759263</v>
      </c>
    </row>
    <row r="901" spans="1:17" x14ac:dyDescent="0.35">
      <c r="A901" s="1">
        <v>43760</v>
      </c>
      <c r="B901" t="s">
        <v>24</v>
      </c>
      <c r="C901" t="s">
        <v>770</v>
      </c>
      <c r="F901" t="s">
        <v>771</v>
      </c>
      <c r="G901" t="s">
        <v>749</v>
      </c>
      <c r="H901" t="s">
        <v>766</v>
      </c>
      <c r="J901" s="2">
        <v>0</v>
      </c>
      <c r="K901" s="3">
        <v>5700</v>
      </c>
      <c r="N901" t="s">
        <v>767</v>
      </c>
      <c r="P901" t="s">
        <v>22</v>
      </c>
      <c r="Q901" s="1">
        <v>43956.456956018519</v>
      </c>
    </row>
    <row r="902" spans="1:17" x14ac:dyDescent="0.35">
      <c r="A902" s="1">
        <v>43768</v>
      </c>
      <c r="B902" t="s">
        <v>24</v>
      </c>
      <c r="C902" t="s">
        <v>777</v>
      </c>
      <c r="F902" t="s">
        <v>771</v>
      </c>
      <c r="G902" t="s">
        <v>749</v>
      </c>
      <c r="H902" t="s">
        <v>766</v>
      </c>
      <c r="J902" s="2">
        <v>0</v>
      </c>
      <c r="K902" s="3">
        <v>50</v>
      </c>
      <c r="N902" t="s">
        <v>767</v>
      </c>
      <c r="P902" t="s">
        <v>22</v>
      </c>
      <c r="Q902" s="1">
        <v>43956.457037037027</v>
      </c>
    </row>
    <row r="903" spans="1:17" x14ac:dyDescent="0.35">
      <c r="A903" s="1">
        <v>43768</v>
      </c>
      <c r="B903" t="s">
        <v>24</v>
      </c>
      <c r="C903" t="s">
        <v>778</v>
      </c>
      <c r="F903" t="s">
        <v>765</v>
      </c>
      <c r="G903" t="s">
        <v>749</v>
      </c>
      <c r="H903" t="s">
        <v>766</v>
      </c>
      <c r="J903" s="2">
        <v>0</v>
      </c>
      <c r="K903" s="3">
        <v>50</v>
      </c>
      <c r="L903" t="s">
        <v>750</v>
      </c>
      <c r="M903" t="s">
        <v>31</v>
      </c>
      <c r="N903" t="s">
        <v>767</v>
      </c>
      <c r="P903" t="s">
        <v>22</v>
      </c>
      <c r="Q903" s="1">
        <v>43956.462476851862</v>
      </c>
    </row>
    <row r="904" spans="1:17" x14ac:dyDescent="0.35">
      <c r="A904" s="1">
        <v>43815</v>
      </c>
      <c r="B904" t="s">
        <v>24</v>
      </c>
      <c r="C904" t="s">
        <v>785</v>
      </c>
      <c r="F904" t="s">
        <v>786</v>
      </c>
      <c r="G904" t="s">
        <v>749</v>
      </c>
      <c r="H904" t="s">
        <v>766</v>
      </c>
      <c r="J904" s="2">
        <v>0</v>
      </c>
      <c r="K904" s="3">
        <v>5750</v>
      </c>
      <c r="L904" t="s">
        <v>750</v>
      </c>
      <c r="M904" t="s">
        <v>31</v>
      </c>
      <c r="N904" t="s">
        <v>767</v>
      </c>
      <c r="P904" t="s">
        <v>22</v>
      </c>
      <c r="Q904" s="1">
        <v>43956.455092592587</v>
      </c>
    </row>
    <row r="905" spans="1:17" x14ac:dyDescent="0.35">
      <c r="A905" s="1">
        <v>43822</v>
      </c>
      <c r="B905" t="s">
        <v>24</v>
      </c>
      <c r="C905" t="s">
        <v>787</v>
      </c>
      <c r="F905" t="s">
        <v>788</v>
      </c>
      <c r="G905" t="s">
        <v>749</v>
      </c>
      <c r="H905" t="s">
        <v>766</v>
      </c>
      <c r="J905" s="2">
        <v>0</v>
      </c>
      <c r="K905" s="3">
        <v>5750</v>
      </c>
      <c r="L905" t="s">
        <v>750</v>
      </c>
      <c r="M905" t="s">
        <v>31</v>
      </c>
      <c r="N905" t="s">
        <v>767</v>
      </c>
      <c r="P905" t="s">
        <v>22</v>
      </c>
      <c r="Q905" s="1">
        <v>43956.45517361111</v>
      </c>
    </row>
    <row r="906" spans="1:17" x14ac:dyDescent="0.35">
      <c r="A906" s="1">
        <v>43822</v>
      </c>
      <c r="B906" t="s">
        <v>24</v>
      </c>
      <c r="C906" t="s">
        <v>789</v>
      </c>
      <c r="F906" t="s">
        <v>788</v>
      </c>
      <c r="G906" t="s">
        <v>749</v>
      </c>
      <c r="H906" t="s">
        <v>766</v>
      </c>
      <c r="J906" s="2">
        <v>0</v>
      </c>
      <c r="K906" s="3">
        <v>5750</v>
      </c>
      <c r="L906" t="s">
        <v>750</v>
      </c>
      <c r="M906" t="s">
        <v>31</v>
      </c>
      <c r="N906" t="s">
        <v>767</v>
      </c>
      <c r="P906" t="s">
        <v>22</v>
      </c>
      <c r="Q906" s="1">
        <v>43956.455231481479</v>
      </c>
    </row>
    <row r="907" spans="1:17" x14ac:dyDescent="0.35">
      <c r="A907" s="1">
        <v>43833</v>
      </c>
      <c r="B907" t="s">
        <v>24</v>
      </c>
      <c r="C907" t="s">
        <v>794</v>
      </c>
      <c r="F907" t="s">
        <v>795</v>
      </c>
      <c r="G907" t="s">
        <v>749</v>
      </c>
      <c r="H907" t="s">
        <v>766</v>
      </c>
      <c r="J907" s="2">
        <v>0</v>
      </c>
      <c r="K907" s="3">
        <v>5750</v>
      </c>
      <c r="L907" t="s">
        <v>750</v>
      </c>
      <c r="M907" t="s">
        <v>31</v>
      </c>
      <c r="N907" t="s">
        <v>767</v>
      </c>
      <c r="P907" t="s">
        <v>22</v>
      </c>
      <c r="Q907" s="1">
        <v>43956.458333333343</v>
      </c>
    </row>
    <row r="908" spans="1:17" x14ac:dyDescent="0.35">
      <c r="A908" s="1">
        <v>43859</v>
      </c>
      <c r="B908" t="s">
        <v>24</v>
      </c>
      <c r="C908" t="s">
        <v>799</v>
      </c>
      <c r="F908" t="s">
        <v>800</v>
      </c>
      <c r="G908" t="s">
        <v>749</v>
      </c>
      <c r="H908" t="s">
        <v>766</v>
      </c>
      <c r="J908" s="2">
        <v>0</v>
      </c>
      <c r="K908" s="3">
        <v>5750</v>
      </c>
      <c r="L908" t="s">
        <v>750</v>
      </c>
      <c r="M908" t="s">
        <v>31</v>
      </c>
      <c r="N908" t="s">
        <v>767</v>
      </c>
      <c r="P908" t="s">
        <v>22</v>
      </c>
      <c r="Q908" s="1">
        <v>43956.457951388889</v>
      </c>
    </row>
    <row r="909" spans="1:17" x14ac:dyDescent="0.35">
      <c r="A909" s="1">
        <v>43859</v>
      </c>
      <c r="B909" t="s">
        <v>24</v>
      </c>
      <c r="C909" t="s">
        <v>801</v>
      </c>
      <c r="F909" t="s">
        <v>802</v>
      </c>
      <c r="G909" t="s">
        <v>749</v>
      </c>
      <c r="H909" t="s">
        <v>766</v>
      </c>
      <c r="J909" s="2">
        <v>0</v>
      </c>
      <c r="K909" s="3">
        <v>5750</v>
      </c>
      <c r="L909" t="s">
        <v>750</v>
      </c>
      <c r="M909" t="s">
        <v>31</v>
      </c>
      <c r="N909" t="s">
        <v>767</v>
      </c>
      <c r="P909" t="s">
        <v>22</v>
      </c>
      <c r="Q909" s="1">
        <v>43956.458136574067</v>
      </c>
    </row>
    <row r="910" spans="1:17" x14ac:dyDescent="0.35">
      <c r="A910" s="1">
        <v>43877</v>
      </c>
      <c r="B910" t="s">
        <v>24</v>
      </c>
      <c r="C910" t="s">
        <v>804</v>
      </c>
      <c r="F910" t="s">
        <v>805</v>
      </c>
      <c r="G910" t="s">
        <v>749</v>
      </c>
      <c r="H910" t="s">
        <v>766</v>
      </c>
      <c r="J910" s="2">
        <v>0</v>
      </c>
      <c r="K910" s="3">
        <v>5700</v>
      </c>
      <c r="L910" t="s">
        <v>750</v>
      </c>
      <c r="M910" t="s">
        <v>31</v>
      </c>
      <c r="N910" t="s">
        <v>767</v>
      </c>
      <c r="P910" t="s">
        <v>22</v>
      </c>
      <c r="Q910" s="1">
        <v>43956.459328703713</v>
      </c>
    </row>
    <row r="911" spans="1:17" x14ac:dyDescent="0.35">
      <c r="A911" s="1">
        <v>43822</v>
      </c>
      <c r="B911" t="s">
        <v>24</v>
      </c>
      <c r="C911" t="s">
        <v>857</v>
      </c>
      <c r="F911" t="s">
        <v>858</v>
      </c>
      <c r="G911" t="s">
        <v>838</v>
      </c>
      <c r="H911" t="s">
        <v>766</v>
      </c>
      <c r="I911" t="s">
        <v>471</v>
      </c>
      <c r="J911" s="2">
        <v>230</v>
      </c>
      <c r="K911" s="3">
        <v>5865</v>
      </c>
      <c r="L911" t="s">
        <v>750</v>
      </c>
      <c r="M911" t="s">
        <v>31</v>
      </c>
      <c r="N911" t="s">
        <v>767</v>
      </c>
      <c r="P911" t="s">
        <v>22</v>
      </c>
      <c r="Q911" s="1">
        <v>43956.465057870373</v>
      </c>
    </row>
    <row r="912" spans="1:17" x14ac:dyDescent="0.35">
      <c r="A912" s="1">
        <v>43826</v>
      </c>
      <c r="B912" t="s">
        <v>24</v>
      </c>
      <c r="C912" t="s">
        <v>859</v>
      </c>
      <c r="F912" t="s">
        <v>860</v>
      </c>
      <c r="G912" t="s">
        <v>838</v>
      </c>
      <c r="H912" t="s">
        <v>766</v>
      </c>
      <c r="I912" t="s">
        <v>471</v>
      </c>
      <c r="J912" s="2">
        <v>230</v>
      </c>
      <c r="K912" s="3">
        <v>5867.3</v>
      </c>
      <c r="L912" t="s">
        <v>750</v>
      </c>
      <c r="M912" t="s">
        <v>31</v>
      </c>
      <c r="N912" t="s">
        <v>767</v>
      </c>
      <c r="P912" t="s">
        <v>22</v>
      </c>
      <c r="Q912" s="1">
        <v>43956.465173611112</v>
      </c>
    </row>
    <row r="913" spans="1:17" x14ac:dyDescent="0.35">
      <c r="A913" s="1">
        <v>43829</v>
      </c>
      <c r="B913" t="s">
        <v>24</v>
      </c>
      <c r="C913" t="s">
        <v>861</v>
      </c>
      <c r="F913" t="s">
        <v>862</v>
      </c>
      <c r="G913" t="s">
        <v>838</v>
      </c>
      <c r="H913" t="s">
        <v>766</v>
      </c>
      <c r="I913" t="s">
        <v>471</v>
      </c>
      <c r="J913" s="2">
        <v>230</v>
      </c>
      <c r="K913" s="3">
        <v>5855.8</v>
      </c>
      <c r="L913" t="s">
        <v>750</v>
      </c>
      <c r="M913" t="s">
        <v>31</v>
      </c>
      <c r="N913" t="s">
        <v>767</v>
      </c>
      <c r="P913" t="s">
        <v>22</v>
      </c>
      <c r="Q913" s="1">
        <v>43956.465289351851</v>
      </c>
    </row>
    <row r="914" spans="1:17" x14ac:dyDescent="0.35">
      <c r="A914" s="1">
        <v>43868</v>
      </c>
      <c r="B914" t="s">
        <v>24</v>
      </c>
      <c r="C914" t="s">
        <v>872</v>
      </c>
      <c r="F914" t="s">
        <v>873</v>
      </c>
      <c r="G914" t="s">
        <v>838</v>
      </c>
      <c r="H914" t="s">
        <v>766</v>
      </c>
      <c r="I914" t="s">
        <v>471</v>
      </c>
      <c r="J914" s="2">
        <v>230</v>
      </c>
      <c r="K914" s="3">
        <v>5756.9</v>
      </c>
      <c r="L914" t="s">
        <v>750</v>
      </c>
      <c r="M914" t="s">
        <v>31</v>
      </c>
      <c r="N914" t="s">
        <v>767</v>
      </c>
      <c r="P914" t="s">
        <v>22</v>
      </c>
      <c r="Q914" s="1">
        <v>43956.465474537043</v>
      </c>
    </row>
    <row r="915" spans="1:17" x14ac:dyDescent="0.35">
      <c r="A915" s="1">
        <v>43742</v>
      </c>
      <c r="B915" t="s">
        <v>24</v>
      </c>
      <c r="C915" t="s">
        <v>1718</v>
      </c>
      <c r="E915" t="s">
        <v>1692</v>
      </c>
      <c r="F915" t="s">
        <v>1719</v>
      </c>
      <c r="G915" t="s">
        <v>1609</v>
      </c>
      <c r="H915" t="s">
        <v>838</v>
      </c>
      <c r="I915" t="s">
        <v>471</v>
      </c>
      <c r="J915" s="2">
        <v>184</v>
      </c>
      <c r="K915" s="3">
        <v>4736.16</v>
      </c>
      <c r="L915" t="s">
        <v>750</v>
      </c>
      <c r="M915" t="s">
        <v>31</v>
      </c>
      <c r="N915" t="s">
        <v>767</v>
      </c>
      <c r="P915" t="s">
        <v>22</v>
      </c>
      <c r="Q915" s="1">
        <v>43949.722777777781</v>
      </c>
    </row>
    <row r="916" spans="1:17" x14ac:dyDescent="0.35">
      <c r="A916" s="1">
        <v>43742</v>
      </c>
      <c r="B916" t="s">
        <v>24</v>
      </c>
      <c r="C916" t="s">
        <v>1720</v>
      </c>
      <c r="E916" t="s">
        <v>1692</v>
      </c>
      <c r="F916" t="s">
        <v>1719</v>
      </c>
      <c r="G916" t="s">
        <v>1609</v>
      </c>
      <c r="H916" t="s">
        <v>838</v>
      </c>
      <c r="I916" t="s">
        <v>471</v>
      </c>
      <c r="J916" s="2">
        <v>230</v>
      </c>
      <c r="K916" s="3">
        <v>5920.2</v>
      </c>
      <c r="L916" t="s">
        <v>750</v>
      </c>
      <c r="M916" t="s">
        <v>31</v>
      </c>
      <c r="N916" t="s">
        <v>767</v>
      </c>
      <c r="P916" t="s">
        <v>22</v>
      </c>
      <c r="Q916" s="1">
        <v>43949.722777777781</v>
      </c>
    </row>
    <row r="917" spans="1:17" x14ac:dyDescent="0.35">
      <c r="A917" s="1">
        <v>43742</v>
      </c>
      <c r="B917" t="s">
        <v>24</v>
      </c>
      <c r="C917" t="s">
        <v>1721</v>
      </c>
      <c r="E917" t="s">
        <v>1692</v>
      </c>
      <c r="F917" t="s">
        <v>1719</v>
      </c>
      <c r="G917" t="s">
        <v>1609</v>
      </c>
      <c r="H917" t="s">
        <v>838</v>
      </c>
      <c r="I917" t="s">
        <v>471</v>
      </c>
      <c r="J917" s="2">
        <v>230</v>
      </c>
      <c r="K917" s="3">
        <v>5920.2</v>
      </c>
      <c r="L917" t="s">
        <v>750</v>
      </c>
      <c r="M917" t="s">
        <v>31</v>
      </c>
      <c r="N917" t="s">
        <v>767</v>
      </c>
      <c r="P917" t="s">
        <v>22</v>
      </c>
      <c r="Q917" s="1">
        <v>43949.722777777781</v>
      </c>
    </row>
    <row r="918" spans="1:17" x14ac:dyDescent="0.35">
      <c r="A918" s="1">
        <v>43742</v>
      </c>
      <c r="B918" t="s">
        <v>24</v>
      </c>
      <c r="C918" t="s">
        <v>1722</v>
      </c>
      <c r="E918" t="s">
        <v>1692</v>
      </c>
      <c r="F918" t="s">
        <v>1719</v>
      </c>
      <c r="G918" t="s">
        <v>1609</v>
      </c>
      <c r="H918" t="s">
        <v>838</v>
      </c>
      <c r="I918" t="s">
        <v>471</v>
      </c>
      <c r="J918" s="2">
        <v>230</v>
      </c>
      <c r="K918" s="3">
        <v>5920.2</v>
      </c>
      <c r="L918" t="s">
        <v>750</v>
      </c>
      <c r="M918" t="s">
        <v>31</v>
      </c>
      <c r="N918" t="s">
        <v>767</v>
      </c>
      <c r="P918" t="s">
        <v>22</v>
      </c>
      <c r="Q918" s="1">
        <v>43949.722777777781</v>
      </c>
    </row>
    <row r="919" spans="1:17" x14ac:dyDescent="0.35">
      <c r="A919" s="1">
        <v>43742</v>
      </c>
      <c r="B919" t="s">
        <v>24</v>
      </c>
      <c r="C919" t="s">
        <v>1723</v>
      </c>
      <c r="E919" t="s">
        <v>1692</v>
      </c>
      <c r="F919" t="s">
        <v>1719</v>
      </c>
      <c r="G919" t="s">
        <v>1609</v>
      </c>
      <c r="H919" t="s">
        <v>838</v>
      </c>
      <c r="I919" t="s">
        <v>471</v>
      </c>
      <c r="J919" s="2">
        <v>230</v>
      </c>
      <c r="K919" s="3">
        <v>5920.2</v>
      </c>
      <c r="L919" t="s">
        <v>750</v>
      </c>
      <c r="M919" t="s">
        <v>31</v>
      </c>
      <c r="N919" t="s">
        <v>767</v>
      </c>
      <c r="P919" t="s">
        <v>22</v>
      </c>
      <c r="Q919" s="1">
        <v>43949.722777777781</v>
      </c>
    </row>
    <row r="920" spans="1:17" x14ac:dyDescent="0.35">
      <c r="A920" s="1">
        <v>43742</v>
      </c>
      <c r="B920" t="s">
        <v>24</v>
      </c>
      <c r="C920" t="s">
        <v>1724</v>
      </c>
      <c r="E920" t="s">
        <v>1692</v>
      </c>
      <c r="F920" t="s">
        <v>1719</v>
      </c>
      <c r="G920" t="s">
        <v>1609</v>
      </c>
      <c r="H920" t="s">
        <v>838</v>
      </c>
      <c r="I920" t="s">
        <v>471</v>
      </c>
      <c r="J920" s="2">
        <v>184</v>
      </c>
      <c r="K920" s="3">
        <v>4736.16</v>
      </c>
      <c r="L920" t="s">
        <v>750</v>
      </c>
      <c r="M920" t="s">
        <v>31</v>
      </c>
      <c r="N920" t="s">
        <v>767</v>
      </c>
      <c r="P920" t="s">
        <v>22</v>
      </c>
      <c r="Q920" s="1">
        <v>43949.722777777781</v>
      </c>
    </row>
    <row r="921" spans="1:17" x14ac:dyDescent="0.35">
      <c r="A921" s="1">
        <v>43742</v>
      </c>
      <c r="B921" t="s">
        <v>24</v>
      </c>
      <c r="C921" t="s">
        <v>1725</v>
      </c>
      <c r="E921" t="s">
        <v>1692</v>
      </c>
      <c r="F921" t="s">
        <v>1719</v>
      </c>
      <c r="G921" t="s">
        <v>1609</v>
      </c>
      <c r="H921" t="s">
        <v>838</v>
      </c>
      <c r="I921" t="s">
        <v>471</v>
      </c>
      <c r="J921" s="2">
        <v>230</v>
      </c>
      <c r="K921" s="3">
        <v>5920.2</v>
      </c>
      <c r="L921" t="s">
        <v>750</v>
      </c>
      <c r="M921" t="s">
        <v>31</v>
      </c>
      <c r="N921" t="s">
        <v>767</v>
      </c>
      <c r="P921" t="s">
        <v>22</v>
      </c>
      <c r="Q921" s="1">
        <v>43949.722777777781</v>
      </c>
    </row>
    <row r="922" spans="1:17" x14ac:dyDescent="0.35">
      <c r="A922" s="1">
        <v>43742</v>
      </c>
      <c r="B922" t="s">
        <v>24</v>
      </c>
      <c r="C922" t="s">
        <v>1726</v>
      </c>
      <c r="E922" t="s">
        <v>1692</v>
      </c>
      <c r="F922" t="s">
        <v>1719</v>
      </c>
      <c r="G922" t="s">
        <v>1609</v>
      </c>
      <c r="H922" t="s">
        <v>838</v>
      </c>
      <c r="I922" t="s">
        <v>471</v>
      </c>
      <c r="J922" s="2">
        <v>230</v>
      </c>
      <c r="K922" s="3">
        <v>5920.2</v>
      </c>
      <c r="L922" t="s">
        <v>750</v>
      </c>
      <c r="M922" t="s">
        <v>31</v>
      </c>
      <c r="N922" t="s">
        <v>767</v>
      </c>
      <c r="P922" t="s">
        <v>22</v>
      </c>
      <c r="Q922" s="1">
        <v>43949.722777777781</v>
      </c>
    </row>
    <row r="923" spans="1:17" x14ac:dyDescent="0.35">
      <c r="A923" s="1">
        <v>43742</v>
      </c>
      <c r="B923" t="s">
        <v>24</v>
      </c>
      <c r="C923" t="s">
        <v>1727</v>
      </c>
      <c r="E923" t="s">
        <v>1692</v>
      </c>
      <c r="F923" t="s">
        <v>1719</v>
      </c>
      <c r="G923" t="s">
        <v>1609</v>
      </c>
      <c r="H923" t="s">
        <v>838</v>
      </c>
      <c r="I923" t="s">
        <v>471</v>
      </c>
      <c r="J923" s="2">
        <v>230</v>
      </c>
      <c r="K923" s="3">
        <v>5920.2</v>
      </c>
      <c r="L923" t="s">
        <v>750</v>
      </c>
      <c r="M923" t="s">
        <v>31</v>
      </c>
      <c r="N923" t="s">
        <v>767</v>
      </c>
      <c r="P923" t="s">
        <v>22</v>
      </c>
      <c r="Q923" s="1">
        <v>43949.722777777781</v>
      </c>
    </row>
    <row r="924" spans="1:17" x14ac:dyDescent="0.35">
      <c r="A924" s="1">
        <v>43742</v>
      </c>
      <c r="B924" t="s">
        <v>24</v>
      </c>
      <c r="C924" t="s">
        <v>1728</v>
      </c>
      <c r="E924" t="s">
        <v>1692</v>
      </c>
      <c r="F924" t="s">
        <v>1719</v>
      </c>
      <c r="G924" t="s">
        <v>1609</v>
      </c>
      <c r="H924" t="s">
        <v>838</v>
      </c>
      <c r="I924" t="s">
        <v>471</v>
      </c>
      <c r="J924" s="2">
        <v>230</v>
      </c>
      <c r="K924" s="3">
        <v>5920.2</v>
      </c>
      <c r="L924" t="s">
        <v>750</v>
      </c>
      <c r="M924" t="s">
        <v>31</v>
      </c>
      <c r="N924" t="s">
        <v>767</v>
      </c>
      <c r="P924" t="s">
        <v>22</v>
      </c>
      <c r="Q924" s="1">
        <v>43949.722777777781</v>
      </c>
    </row>
    <row r="925" spans="1:17" x14ac:dyDescent="0.35">
      <c r="A925" s="1">
        <v>43742</v>
      </c>
      <c r="B925" t="s">
        <v>24</v>
      </c>
      <c r="C925" t="s">
        <v>1729</v>
      </c>
      <c r="E925" t="s">
        <v>1692</v>
      </c>
      <c r="F925" t="s">
        <v>1719</v>
      </c>
      <c r="G925" t="s">
        <v>1609</v>
      </c>
      <c r="H925" t="s">
        <v>838</v>
      </c>
      <c r="I925" t="s">
        <v>471</v>
      </c>
      <c r="J925" s="2">
        <v>230</v>
      </c>
      <c r="K925" s="3">
        <v>5920.2</v>
      </c>
      <c r="L925" t="s">
        <v>750</v>
      </c>
      <c r="M925" t="s">
        <v>31</v>
      </c>
      <c r="N925" t="s">
        <v>767</v>
      </c>
      <c r="P925" t="s">
        <v>22</v>
      </c>
      <c r="Q925" s="1">
        <v>43949.722777777781</v>
      </c>
    </row>
    <row r="926" spans="1:17" x14ac:dyDescent="0.35">
      <c r="A926" s="1">
        <v>43742</v>
      </c>
      <c r="B926" t="s">
        <v>24</v>
      </c>
      <c r="C926" t="s">
        <v>1730</v>
      </c>
      <c r="E926" t="s">
        <v>1692</v>
      </c>
      <c r="F926" t="s">
        <v>1719</v>
      </c>
      <c r="G926" t="s">
        <v>1609</v>
      </c>
      <c r="H926" t="s">
        <v>838</v>
      </c>
      <c r="I926" t="s">
        <v>471</v>
      </c>
      <c r="J926" s="2">
        <v>230</v>
      </c>
      <c r="K926" s="3">
        <v>5920.2</v>
      </c>
      <c r="L926" t="s">
        <v>750</v>
      </c>
      <c r="M926" t="s">
        <v>31</v>
      </c>
      <c r="N926" t="s">
        <v>767</v>
      </c>
      <c r="P926" t="s">
        <v>22</v>
      </c>
      <c r="Q926" s="1">
        <v>43949.722777777781</v>
      </c>
    </row>
    <row r="927" spans="1:17" x14ac:dyDescent="0.35">
      <c r="A927" s="1">
        <v>43742</v>
      </c>
      <c r="B927" t="s">
        <v>24</v>
      </c>
      <c r="C927" t="s">
        <v>1731</v>
      </c>
      <c r="E927" t="s">
        <v>1692</v>
      </c>
      <c r="F927" t="s">
        <v>1719</v>
      </c>
      <c r="G927" t="s">
        <v>1609</v>
      </c>
      <c r="H927" t="s">
        <v>838</v>
      </c>
      <c r="I927" t="s">
        <v>471</v>
      </c>
      <c r="J927" s="2">
        <v>230</v>
      </c>
      <c r="K927" s="3">
        <v>5920.2</v>
      </c>
      <c r="L927" t="s">
        <v>750</v>
      </c>
      <c r="M927" t="s">
        <v>31</v>
      </c>
      <c r="N927" t="s">
        <v>767</v>
      </c>
      <c r="P927" t="s">
        <v>22</v>
      </c>
      <c r="Q927" s="1">
        <v>43949.722777777781</v>
      </c>
    </row>
    <row r="928" spans="1:17" x14ac:dyDescent="0.35">
      <c r="A928" s="1">
        <v>43832</v>
      </c>
      <c r="B928" t="s">
        <v>24</v>
      </c>
      <c r="C928" t="s">
        <v>1961</v>
      </c>
      <c r="F928" t="s">
        <v>1962</v>
      </c>
      <c r="G928" t="s">
        <v>766</v>
      </c>
      <c r="H928" t="s">
        <v>749</v>
      </c>
      <c r="J928" s="2">
        <v>0</v>
      </c>
      <c r="K928" s="3">
        <v>5750</v>
      </c>
      <c r="L928" t="s">
        <v>750</v>
      </c>
      <c r="M928" t="s">
        <v>31</v>
      </c>
      <c r="N928" t="s">
        <v>767</v>
      </c>
      <c r="P928" t="s">
        <v>22</v>
      </c>
      <c r="Q928" s="1">
        <v>43956.455428240741</v>
      </c>
    </row>
    <row r="929" spans="1:17" x14ac:dyDescent="0.35">
      <c r="A929" s="1">
        <v>43832</v>
      </c>
      <c r="B929" t="s">
        <v>24</v>
      </c>
      <c r="C929" t="s">
        <v>1963</v>
      </c>
      <c r="F929" t="s">
        <v>1962</v>
      </c>
      <c r="G929" t="s">
        <v>766</v>
      </c>
      <c r="H929" t="s">
        <v>749</v>
      </c>
      <c r="J929" s="2">
        <v>0</v>
      </c>
      <c r="K929" s="3">
        <v>5750</v>
      </c>
      <c r="L929" t="s">
        <v>750</v>
      </c>
      <c r="M929" t="s">
        <v>31</v>
      </c>
      <c r="N929" t="s">
        <v>767</v>
      </c>
      <c r="P929" t="s">
        <v>22</v>
      </c>
      <c r="Q929" s="1">
        <v>43956.455497685187</v>
      </c>
    </row>
    <row r="930" spans="1:17" x14ac:dyDescent="0.35">
      <c r="A930" s="1">
        <v>43832</v>
      </c>
      <c r="B930" t="s">
        <v>24</v>
      </c>
      <c r="C930" t="s">
        <v>1964</v>
      </c>
      <c r="F930" t="s">
        <v>1962</v>
      </c>
      <c r="G930" t="s">
        <v>766</v>
      </c>
      <c r="H930" t="s">
        <v>749</v>
      </c>
      <c r="J930" s="2">
        <v>0</v>
      </c>
      <c r="K930" s="3">
        <v>5750</v>
      </c>
      <c r="L930" t="s">
        <v>750</v>
      </c>
      <c r="M930" t="s">
        <v>31</v>
      </c>
      <c r="N930" t="s">
        <v>767</v>
      </c>
      <c r="P930" t="s">
        <v>22</v>
      </c>
      <c r="Q930" s="1">
        <v>43956.455555555563</v>
      </c>
    </row>
    <row r="931" spans="1:17" x14ac:dyDescent="0.35">
      <c r="A931" s="1">
        <v>43832</v>
      </c>
      <c r="B931" t="s">
        <v>24</v>
      </c>
      <c r="C931" t="s">
        <v>1965</v>
      </c>
      <c r="F931" t="s">
        <v>1962</v>
      </c>
      <c r="G931" t="s">
        <v>766</v>
      </c>
      <c r="H931" t="s">
        <v>749</v>
      </c>
      <c r="J931" s="2">
        <v>0</v>
      </c>
      <c r="K931" s="3">
        <v>5750</v>
      </c>
      <c r="L931" t="s">
        <v>750</v>
      </c>
      <c r="M931" t="s">
        <v>31</v>
      </c>
      <c r="N931" t="s">
        <v>767</v>
      </c>
      <c r="P931" t="s">
        <v>22</v>
      </c>
      <c r="Q931" s="1">
        <v>43956.455613425933</v>
      </c>
    </row>
    <row r="932" spans="1:17" x14ac:dyDescent="0.35">
      <c r="A932" s="1">
        <v>43833</v>
      </c>
      <c r="B932" t="s">
        <v>24</v>
      </c>
      <c r="C932" t="s">
        <v>1968</v>
      </c>
      <c r="F932" t="s">
        <v>1962</v>
      </c>
      <c r="G932" t="s">
        <v>766</v>
      </c>
      <c r="H932" t="s">
        <v>749</v>
      </c>
      <c r="J932" s="2">
        <v>0</v>
      </c>
      <c r="K932" s="3">
        <v>5750</v>
      </c>
      <c r="L932" t="s">
        <v>750</v>
      </c>
      <c r="M932" t="s">
        <v>31</v>
      </c>
      <c r="N932" t="s">
        <v>767</v>
      </c>
      <c r="P932" t="s">
        <v>22</v>
      </c>
      <c r="Q932" s="1">
        <v>43956.455729166657</v>
      </c>
    </row>
    <row r="933" spans="1:17" x14ac:dyDescent="0.35">
      <c r="A933" s="1">
        <v>43864</v>
      </c>
      <c r="B933" t="s">
        <v>24</v>
      </c>
      <c r="C933" t="s">
        <v>1975</v>
      </c>
      <c r="F933" t="s">
        <v>1962</v>
      </c>
      <c r="G933" t="s">
        <v>766</v>
      </c>
      <c r="H933" t="s">
        <v>749</v>
      </c>
      <c r="J933" s="2">
        <v>0</v>
      </c>
      <c r="K933" s="3">
        <v>5750</v>
      </c>
      <c r="L933" t="s">
        <v>750</v>
      </c>
      <c r="M933" t="s">
        <v>31</v>
      </c>
      <c r="N933" t="s">
        <v>767</v>
      </c>
      <c r="P933" t="s">
        <v>22</v>
      </c>
      <c r="Q933" s="1">
        <v>43956.455775462957</v>
      </c>
    </row>
    <row r="934" spans="1:17" x14ac:dyDescent="0.35">
      <c r="A934" s="1">
        <v>43864</v>
      </c>
      <c r="B934" t="s">
        <v>24</v>
      </c>
      <c r="C934" t="s">
        <v>1976</v>
      </c>
      <c r="F934" t="s">
        <v>1962</v>
      </c>
      <c r="G934" t="s">
        <v>766</v>
      </c>
      <c r="H934" t="s">
        <v>749</v>
      </c>
      <c r="J934" s="2">
        <v>0</v>
      </c>
      <c r="K934" s="3">
        <v>5750</v>
      </c>
      <c r="L934" t="s">
        <v>750</v>
      </c>
      <c r="M934" t="s">
        <v>31</v>
      </c>
      <c r="N934" t="s">
        <v>767</v>
      </c>
      <c r="P934" t="s">
        <v>22</v>
      </c>
      <c r="Q934" s="1">
        <v>43956.45584490741</v>
      </c>
    </row>
    <row r="935" spans="1:17" x14ac:dyDescent="0.35">
      <c r="A935" s="1">
        <v>43864</v>
      </c>
      <c r="B935" t="s">
        <v>24</v>
      </c>
      <c r="C935" t="s">
        <v>1977</v>
      </c>
      <c r="F935" t="s">
        <v>1978</v>
      </c>
      <c r="G935" t="s">
        <v>766</v>
      </c>
      <c r="H935" t="s">
        <v>838</v>
      </c>
      <c r="I935" t="s">
        <v>471</v>
      </c>
      <c r="J935" s="2">
        <v>230</v>
      </c>
      <c r="K935" s="3">
        <v>5790.25</v>
      </c>
      <c r="L935" t="s">
        <v>750</v>
      </c>
      <c r="M935" t="s">
        <v>31</v>
      </c>
      <c r="N935" t="s">
        <v>767</v>
      </c>
      <c r="P935" t="s">
        <v>22</v>
      </c>
      <c r="Q935" s="1">
        <v>43949.722777777781</v>
      </c>
    </row>
    <row r="936" spans="1:17" x14ac:dyDescent="0.35">
      <c r="A936" s="1">
        <v>43864</v>
      </c>
      <c r="B936" t="s">
        <v>24</v>
      </c>
      <c r="C936" t="s">
        <v>1979</v>
      </c>
      <c r="F936" t="s">
        <v>1980</v>
      </c>
      <c r="G936" t="s">
        <v>766</v>
      </c>
      <c r="H936" t="s">
        <v>838</v>
      </c>
      <c r="I936" t="s">
        <v>471</v>
      </c>
      <c r="J936" s="2">
        <v>230</v>
      </c>
      <c r="K936" s="3">
        <v>5790.25</v>
      </c>
      <c r="L936" t="s">
        <v>750</v>
      </c>
      <c r="M936" t="s">
        <v>31</v>
      </c>
      <c r="N936" t="s">
        <v>767</v>
      </c>
      <c r="P936" t="s">
        <v>22</v>
      </c>
      <c r="Q936" s="1">
        <v>43949.722777777781</v>
      </c>
    </row>
    <row r="937" spans="1:17" x14ac:dyDescent="0.35">
      <c r="A937" s="1">
        <v>43864</v>
      </c>
      <c r="B937" t="s">
        <v>24</v>
      </c>
      <c r="C937" t="s">
        <v>1981</v>
      </c>
      <c r="F937" t="s">
        <v>1982</v>
      </c>
      <c r="G937" t="s">
        <v>766</v>
      </c>
      <c r="H937" t="s">
        <v>838</v>
      </c>
      <c r="I937" t="s">
        <v>471</v>
      </c>
      <c r="J937" s="2">
        <v>230</v>
      </c>
      <c r="K937" s="3">
        <v>5790.25</v>
      </c>
      <c r="L937" t="s">
        <v>750</v>
      </c>
      <c r="M937" t="s">
        <v>31</v>
      </c>
      <c r="N937" t="s">
        <v>767</v>
      </c>
      <c r="P937" t="s">
        <v>22</v>
      </c>
      <c r="Q937" s="1">
        <v>43949.722777777781</v>
      </c>
    </row>
    <row r="938" spans="1:17" x14ac:dyDescent="0.35">
      <c r="A938" s="1">
        <v>43871</v>
      </c>
      <c r="B938" t="s">
        <v>24</v>
      </c>
      <c r="C938" t="s">
        <v>1984</v>
      </c>
      <c r="F938" t="s">
        <v>1985</v>
      </c>
      <c r="G938" t="s">
        <v>766</v>
      </c>
      <c r="H938" t="s">
        <v>838</v>
      </c>
      <c r="I938" t="s">
        <v>471</v>
      </c>
      <c r="J938" s="2">
        <v>230</v>
      </c>
      <c r="K938" s="3">
        <v>5755.75</v>
      </c>
      <c r="L938" t="s">
        <v>750</v>
      </c>
      <c r="M938" t="s">
        <v>31</v>
      </c>
      <c r="N938" t="s">
        <v>767</v>
      </c>
      <c r="P938" t="s">
        <v>22</v>
      </c>
      <c r="Q938" s="1">
        <v>43949.722777777781</v>
      </c>
    </row>
    <row r="939" spans="1:17" x14ac:dyDescent="0.35">
      <c r="A939" s="1">
        <v>43742</v>
      </c>
      <c r="B939" t="s">
        <v>1111</v>
      </c>
      <c r="C939" t="s">
        <v>2622</v>
      </c>
      <c r="E939" t="s">
        <v>1692</v>
      </c>
      <c r="F939" t="s">
        <v>2623</v>
      </c>
      <c r="G939" t="s">
        <v>2624</v>
      </c>
      <c r="H939" t="s">
        <v>1609</v>
      </c>
      <c r="I939" t="s">
        <v>471</v>
      </c>
      <c r="J939" s="2">
        <v>2898</v>
      </c>
      <c r="K939" s="3">
        <v>74594.52</v>
      </c>
      <c r="L939" t="s">
        <v>750</v>
      </c>
      <c r="M939" t="s">
        <v>31</v>
      </c>
      <c r="N939" t="s">
        <v>767</v>
      </c>
      <c r="O939" t="s">
        <v>2625</v>
      </c>
      <c r="P939" t="s">
        <v>22</v>
      </c>
      <c r="Q939" s="1">
        <v>43889.652592592603</v>
      </c>
    </row>
    <row r="940" spans="1:17" x14ac:dyDescent="0.35">
      <c r="A940" s="1">
        <v>43756</v>
      </c>
      <c r="B940" t="s">
        <v>24</v>
      </c>
      <c r="C940" t="s">
        <v>849</v>
      </c>
      <c r="F940" t="s">
        <v>850</v>
      </c>
      <c r="G940" t="s">
        <v>838</v>
      </c>
      <c r="H940" t="s">
        <v>851</v>
      </c>
      <c r="I940" t="s">
        <v>471</v>
      </c>
      <c r="J940" s="2">
        <v>200</v>
      </c>
      <c r="K940" s="3">
        <v>5132</v>
      </c>
      <c r="L940" t="s">
        <v>750</v>
      </c>
      <c r="M940" t="s">
        <v>31</v>
      </c>
      <c r="N940" t="s">
        <v>852</v>
      </c>
      <c r="P940" t="s">
        <v>22</v>
      </c>
      <c r="Q940" s="1">
        <v>43949.722777777781</v>
      </c>
    </row>
    <row r="941" spans="1:17" x14ac:dyDescent="0.35">
      <c r="A941" s="1">
        <v>43721</v>
      </c>
      <c r="B941" t="s">
        <v>894</v>
      </c>
      <c r="C941" t="s">
        <v>977</v>
      </c>
      <c r="D941" t="s">
        <v>759</v>
      </c>
      <c r="E941" t="s">
        <v>760</v>
      </c>
      <c r="F941" t="s">
        <v>978</v>
      </c>
      <c r="G941" t="s">
        <v>48</v>
      </c>
      <c r="H941" t="s">
        <v>851</v>
      </c>
      <c r="J941" s="2">
        <v>0</v>
      </c>
      <c r="K941" s="3">
        <v>6533</v>
      </c>
      <c r="L941" t="s">
        <v>750</v>
      </c>
      <c r="M941" t="s">
        <v>31</v>
      </c>
      <c r="N941" t="s">
        <v>852</v>
      </c>
      <c r="P941" t="s">
        <v>22</v>
      </c>
      <c r="Q941" s="1">
        <v>43950.438067129631</v>
      </c>
    </row>
    <row r="942" spans="1:17" x14ac:dyDescent="0.35">
      <c r="A942" s="1">
        <v>43721</v>
      </c>
      <c r="B942" t="s">
        <v>894</v>
      </c>
      <c r="C942" t="s">
        <v>977</v>
      </c>
      <c r="D942" t="s">
        <v>759</v>
      </c>
      <c r="E942" t="s">
        <v>760</v>
      </c>
      <c r="F942" t="s">
        <v>979</v>
      </c>
      <c r="G942" t="s">
        <v>48</v>
      </c>
      <c r="H942" t="s">
        <v>851</v>
      </c>
      <c r="J942" s="2">
        <v>0</v>
      </c>
      <c r="K942" s="3">
        <v>6533</v>
      </c>
      <c r="L942" t="s">
        <v>750</v>
      </c>
      <c r="M942" t="s">
        <v>31</v>
      </c>
      <c r="N942" t="s">
        <v>852</v>
      </c>
      <c r="P942" t="s">
        <v>22</v>
      </c>
      <c r="Q942" s="1">
        <v>43950.437962962962</v>
      </c>
    </row>
    <row r="943" spans="1:17" x14ac:dyDescent="0.35">
      <c r="A943" s="1">
        <v>43812</v>
      </c>
      <c r="B943" t="s">
        <v>24</v>
      </c>
      <c r="C943" t="s">
        <v>1781</v>
      </c>
      <c r="E943" t="s">
        <v>1782</v>
      </c>
      <c r="F943" t="s">
        <v>1783</v>
      </c>
      <c r="G943" t="s">
        <v>1609</v>
      </c>
      <c r="H943" t="s">
        <v>838</v>
      </c>
      <c r="I943" t="s">
        <v>471</v>
      </c>
      <c r="J943" s="2">
        <v>100</v>
      </c>
      <c r="K943" s="3">
        <v>2551</v>
      </c>
      <c r="L943" t="s">
        <v>750</v>
      </c>
      <c r="M943" t="s">
        <v>31</v>
      </c>
      <c r="N943" t="s">
        <v>852</v>
      </c>
      <c r="P943" t="s">
        <v>22</v>
      </c>
      <c r="Q943" s="1">
        <v>43949.722777777781</v>
      </c>
    </row>
    <row r="944" spans="1:17" x14ac:dyDescent="0.35">
      <c r="A944" s="1">
        <v>43812</v>
      </c>
      <c r="B944" t="s">
        <v>24</v>
      </c>
      <c r="C944" t="s">
        <v>1781</v>
      </c>
      <c r="E944" t="s">
        <v>1782</v>
      </c>
      <c r="F944" t="s">
        <v>1164</v>
      </c>
      <c r="G944" t="s">
        <v>1609</v>
      </c>
      <c r="H944" t="s">
        <v>591</v>
      </c>
      <c r="I944" t="s">
        <v>471</v>
      </c>
      <c r="J944" s="2">
        <v>0</v>
      </c>
      <c r="K944" s="3">
        <v>8</v>
      </c>
      <c r="L944" t="s">
        <v>750</v>
      </c>
      <c r="M944" t="s">
        <v>31</v>
      </c>
      <c r="N944" t="s">
        <v>852</v>
      </c>
      <c r="P944" t="s">
        <v>22</v>
      </c>
      <c r="Q944" s="1">
        <v>43949.722777777781</v>
      </c>
    </row>
    <row r="945" spans="1:17" x14ac:dyDescent="0.35">
      <c r="A945" s="1">
        <v>43812</v>
      </c>
      <c r="B945" t="s">
        <v>24</v>
      </c>
      <c r="C945" t="s">
        <v>1784</v>
      </c>
      <c r="E945" t="s">
        <v>1782</v>
      </c>
      <c r="F945" t="s">
        <v>1783</v>
      </c>
      <c r="G945" t="s">
        <v>1609</v>
      </c>
      <c r="H945" t="s">
        <v>838</v>
      </c>
      <c r="I945" t="s">
        <v>471</v>
      </c>
      <c r="J945" s="2">
        <v>100</v>
      </c>
      <c r="K945" s="3">
        <v>2551</v>
      </c>
      <c r="L945" t="s">
        <v>750</v>
      </c>
      <c r="M945" t="s">
        <v>31</v>
      </c>
      <c r="N945" t="s">
        <v>852</v>
      </c>
      <c r="P945" t="s">
        <v>22</v>
      </c>
      <c r="Q945" s="1">
        <v>43949.722777777781</v>
      </c>
    </row>
    <row r="946" spans="1:17" x14ac:dyDescent="0.35">
      <c r="A946" s="1">
        <v>43812</v>
      </c>
      <c r="B946" t="s">
        <v>24</v>
      </c>
      <c r="C946" t="s">
        <v>1784</v>
      </c>
      <c r="E946" t="s">
        <v>1782</v>
      </c>
      <c r="F946" t="s">
        <v>1164</v>
      </c>
      <c r="G946" t="s">
        <v>1609</v>
      </c>
      <c r="H946" t="s">
        <v>591</v>
      </c>
      <c r="I946" t="s">
        <v>471</v>
      </c>
      <c r="J946" s="2">
        <v>0</v>
      </c>
      <c r="K946" s="3">
        <v>8</v>
      </c>
      <c r="L946" t="s">
        <v>750</v>
      </c>
      <c r="M946" t="s">
        <v>31</v>
      </c>
      <c r="N946" t="s">
        <v>852</v>
      </c>
      <c r="P946" t="s">
        <v>22</v>
      </c>
      <c r="Q946" s="1">
        <v>43949.722777777781</v>
      </c>
    </row>
    <row r="947" spans="1:17" x14ac:dyDescent="0.35">
      <c r="A947" s="1">
        <v>43812</v>
      </c>
      <c r="B947" t="s">
        <v>24</v>
      </c>
      <c r="C947" t="s">
        <v>1785</v>
      </c>
      <c r="E947" t="s">
        <v>1782</v>
      </c>
      <c r="F947" t="s">
        <v>1783</v>
      </c>
      <c r="G947" t="s">
        <v>1609</v>
      </c>
      <c r="H947" t="s">
        <v>838</v>
      </c>
      <c r="I947" t="s">
        <v>471</v>
      </c>
      <c r="J947" s="2">
        <v>100</v>
      </c>
      <c r="K947" s="3">
        <v>2551</v>
      </c>
      <c r="L947" t="s">
        <v>750</v>
      </c>
      <c r="M947" t="s">
        <v>31</v>
      </c>
      <c r="N947" t="s">
        <v>852</v>
      </c>
      <c r="P947" t="s">
        <v>22</v>
      </c>
      <c r="Q947" s="1">
        <v>43949.722777777781</v>
      </c>
    </row>
    <row r="948" spans="1:17" x14ac:dyDescent="0.35">
      <c r="A948" s="1">
        <v>43812</v>
      </c>
      <c r="B948" t="s">
        <v>24</v>
      </c>
      <c r="C948" t="s">
        <v>1785</v>
      </c>
      <c r="E948" t="s">
        <v>1782</v>
      </c>
      <c r="F948" t="s">
        <v>1164</v>
      </c>
      <c r="G948" t="s">
        <v>1609</v>
      </c>
      <c r="H948" t="s">
        <v>591</v>
      </c>
      <c r="I948" t="s">
        <v>471</v>
      </c>
      <c r="J948" s="2">
        <v>0</v>
      </c>
      <c r="K948" s="3">
        <v>8</v>
      </c>
      <c r="L948" t="s">
        <v>750</v>
      </c>
      <c r="M948" t="s">
        <v>31</v>
      </c>
      <c r="N948" t="s">
        <v>852</v>
      </c>
      <c r="P948" t="s">
        <v>22</v>
      </c>
      <c r="Q948" s="1">
        <v>43949.722777777781</v>
      </c>
    </row>
    <row r="949" spans="1:17" x14ac:dyDescent="0.35">
      <c r="A949" s="1">
        <v>43812</v>
      </c>
      <c r="B949" t="s">
        <v>24</v>
      </c>
      <c r="C949" t="s">
        <v>1786</v>
      </c>
      <c r="E949" t="s">
        <v>1782</v>
      </c>
      <c r="F949" t="s">
        <v>1783</v>
      </c>
      <c r="G949" t="s">
        <v>1609</v>
      </c>
      <c r="H949" t="s">
        <v>838</v>
      </c>
      <c r="I949" t="s">
        <v>471</v>
      </c>
      <c r="J949" s="2">
        <v>100</v>
      </c>
      <c r="K949" s="3">
        <v>2551</v>
      </c>
      <c r="L949" t="s">
        <v>750</v>
      </c>
      <c r="M949" t="s">
        <v>31</v>
      </c>
      <c r="N949" t="s">
        <v>852</v>
      </c>
      <c r="P949" t="s">
        <v>22</v>
      </c>
      <c r="Q949" s="1">
        <v>43949.722777777781</v>
      </c>
    </row>
    <row r="950" spans="1:17" x14ac:dyDescent="0.35">
      <c r="A950" s="1">
        <v>43812</v>
      </c>
      <c r="B950" t="s">
        <v>24</v>
      </c>
      <c r="C950" t="s">
        <v>1786</v>
      </c>
      <c r="E950" t="s">
        <v>1782</v>
      </c>
      <c r="F950" t="s">
        <v>1164</v>
      </c>
      <c r="G950" t="s">
        <v>1609</v>
      </c>
      <c r="H950" t="s">
        <v>591</v>
      </c>
      <c r="I950" t="s">
        <v>471</v>
      </c>
      <c r="J950" s="2">
        <v>0</v>
      </c>
      <c r="K950" s="3">
        <v>8</v>
      </c>
      <c r="L950" t="s">
        <v>750</v>
      </c>
      <c r="M950" t="s">
        <v>31</v>
      </c>
      <c r="N950" t="s">
        <v>852</v>
      </c>
      <c r="P950" t="s">
        <v>22</v>
      </c>
      <c r="Q950" s="1">
        <v>43949.722777777781</v>
      </c>
    </row>
    <row r="951" spans="1:17" x14ac:dyDescent="0.35">
      <c r="A951" s="1">
        <v>43812</v>
      </c>
      <c r="B951" t="s">
        <v>24</v>
      </c>
      <c r="C951" t="s">
        <v>1787</v>
      </c>
      <c r="E951" t="s">
        <v>1782</v>
      </c>
      <c r="F951" t="s">
        <v>1783</v>
      </c>
      <c r="G951" t="s">
        <v>1609</v>
      </c>
      <c r="H951" t="s">
        <v>838</v>
      </c>
      <c r="I951" t="s">
        <v>471</v>
      </c>
      <c r="J951" s="2">
        <v>100</v>
      </c>
      <c r="K951" s="3">
        <v>2551</v>
      </c>
      <c r="L951" t="s">
        <v>750</v>
      </c>
      <c r="M951" t="s">
        <v>31</v>
      </c>
      <c r="N951" t="s">
        <v>852</v>
      </c>
      <c r="P951" t="s">
        <v>22</v>
      </c>
      <c r="Q951" s="1">
        <v>43949.722777777781</v>
      </c>
    </row>
    <row r="952" spans="1:17" x14ac:dyDescent="0.35">
      <c r="A952" s="1">
        <v>43812</v>
      </c>
      <c r="B952" t="s">
        <v>24</v>
      </c>
      <c r="C952" t="s">
        <v>1787</v>
      </c>
      <c r="E952" t="s">
        <v>1782</v>
      </c>
      <c r="F952" t="s">
        <v>1164</v>
      </c>
      <c r="G952" t="s">
        <v>1609</v>
      </c>
      <c r="H952" t="s">
        <v>591</v>
      </c>
      <c r="I952" t="s">
        <v>471</v>
      </c>
      <c r="J952" s="2">
        <v>0</v>
      </c>
      <c r="K952" s="3">
        <v>8</v>
      </c>
      <c r="L952" t="s">
        <v>750</v>
      </c>
      <c r="M952" t="s">
        <v>31</v>
      </c>
      <c r="N952" t="s">
        <v>852</v>
      </c>
      <c r="P952" t="s">
        <v>22</v>
      </c>
      <c r="Q952" s="1">
        <v>43949.722777777781</v>
      </c>
    </row>
    <row r="953" spans="1:17" x14ac:dyDescent="0.35">
      <c r="A953" s="1">
        <v>43782</v>
      </c>
      <c r="B953" t="s">
        <v>1111</v>
      </c>
      <c r="C953" t="s">
        <v>2629</v>
      </c>
      <c r="E953" t="s">
        <v>1782</v>
      </c>
      <c r="F953" t="s">
        <v>2630</v>
      </c>
      <c r="G953" t="s">
        <v>2624</v>
      </c>
      <c r="H953" t="s">
        <v>1609</v>
      </c>
      <c r="I953" t="s">
        <v>471</v>
      </c>
      <c r="J953" s="2">
        <v>500</v>
      </c>
      <c r="K953" s="3">
        <v>12795</v>
      </c>
      <c r="L953" t="s">
        <v>750</v>
      </c>
      <c r="M953" t="s">
        <v>31</v>
      </c>
      <c r="N953" t="s">
        <v>852</v>
      </c>
      <c r="O953" t="s">
        <v>2631</v>
      </c>
      <c r="P953" t="s">
        <v>22</v>
      </c>
      <c r="Q953" s="1">
        <v>43889.652592592603</v>
      </c>
    </row>
    <row r="954" spans="1:17" x14ac:dyDescent="0.35">
      <c r="A954" s="1">
        <v>43742</v>
      </c>
      <c r="B954" t="s">
        <v>1111</v>
      </c>
      <c r="C954" t="s">
        <v>2778</v>
      </c>
      <c r="E954" t="s">
        <v>1692</v>
      </c>
      <c r="F954" t="s">
        <v>2779</v>
      </c>
      <c r="G954" t="s">
        <v>2776</v>
      </c>
      <c r="H954" t="s">
        <v>1609</v>
      </c>
      <c r="J954" s="2">
        <v>0</v>
      </c>
      <c r="K954" s="3">
        <v>135920</v>
      </c>
      <c r="L954" t="s">
        <v>750</v>
      </c>
      <c r="M954" t="s">
        <v>31</v>
      </c>
      <c r="N954" t="s">
        <v>852</v>
      </c>
      <c r="O954" t="s">
        <v>2780</v>
      </c>
      <c r="P954" t="s">
        <v>22</v>
      </c>
      <c r="Q954" s="1">
        <v>43949.717268518521</v>
      </c>
    </row>
    <row r="955" spans="1:17" x14ac:dyDescent="0.35">
      <c r="A955" s="1">
        <v>43819</v>
      </c>
      <c r="B955" t="s">
        <v>1111</v>
      </c>
      <c r="C955" t="s">
        <v>2787</v>
      </c>
      <c r="D955" t="s">
        <v>1774</v>
      </c>
      <c r="F955" t="s">
        <v>2788</v>
      </c>
      <c r="G955" t="s">
        <v>2776</v>
      </c>
      <c r="H955" t="s">
        <v>1609</v>
      </c>
      <c r="J955" s="2">
        <v>0</v>
      </c>
      <c r="K955" s="3">
        <v>19840</v>
      </c>
      <c r="L955" t="s">
        <v>750</v>
      </c>
      <c r="M955" t="s">
        <v>31</v>
      </c>
      <c r="N955" t="s">
        <v>852</v>
      </c>
      <c r="O955" t="s">
        <v>2789</v>
      </c>
      <c r="P955" t="s">
        <v>22</v>
      </c>
      <c r="Q955" s="1">
        <v>43949.71733796296</v>
      </c>
    </row>
    <row r="956" spans="1:17" x14ac:dyDescent="0.35">
      <c r="A956" s="1">
        <v>43838</v>
      </c>
      <c r="B956" t="s">
        <v>24</v>
      </c>
      <c r="C956" t="s">
        <v>796</v>
      </c>
      <c r="F956" t="s">
        <v>797</v>
      </c>
      <c r="G956" t="s">
        <v>749</v>
      </c>
      <c r="H956" t="s">
        <v>766</v>
      </c>
      <c r="J956" s="2">
        <v>0</v>
      </c>
      <c r="K956" s="3">
        <v>10335</v>
      </c>
      <c r="L956" t="s">
        <v>750</v>
      </c>
      <c r="M956" t="s">
        <v>31</v>
      </c>
      <c r="N956" t="s">
        <v>798</v>
      </c>
      <c r="P956" t="s">
        <v>22</v>
      </c>
      <c r="Q956" s="1">
        <v>43956.463761574072</v>
      </c>
    </row>
    <row r="957" spans="1:17" x14ac:dyDescent="0.35">
      <c r="A957" s="1">
        <v>43697</v>
      </c>
      <c r="B957" t="s">
        <v>24</v>
      </c>
      <c r="C957" t="s">
        <v>841</v>
      </c>
      <c r="D957" t="s">
        <v>842</v>
      </c>
      <c r="F957" t="s">
        <v>843</v>
      </c>
      <c r="G957" t="s">
        <v>838</v>
      </c>
      <c r="H957" t="s">
        <v>844</v>
      </c>
      <c r="I957" t="s">
        <v>471</v>
      </c>
      <c r="J957" s="2">
        <v>90</v>
      </c>
      <c r="K957" s="3">
        <v>2321.5500000000002</v>
      </c>
      <c r="L957" t="s">
        <v>750</v>
      </c>
      <c r="M957" t="s">
        <v>31</v>
      </c>
      <c r="N957" t="s">
        <v>798</v>
      </c>
      <c r="P957" t="s">
        <v>22</v>
      </c>
      <c r="Q957" s="1">
        <v>43950.400231481479</v>
      </c>
    </row>
    <row r="958" spans="1:17" x14ac:dyDescent="0.35">
      <c r="A958" s="1">
        <v>43844</v>
      </c>
      <c r="B958" t="s">
        <v>24</v>
      </c>
      <c r="C958" t="s">
        <v>863</v>
      </c>
      <c r="D958" t="s">
        <v>854</v>
      </c>
      <c r="F958" t="s">
        <v>864</v>
      </c>
      <c r="G958" t="s">
        <v>838</v>
      </c>
      <c r="H958" t="s">
        <v>766</v>
      </c>
      <c r="I958" t="s">
        <v>471</v>
      </c>
      <c r="J958" s="2">
        <v>1083</v>
      </c>
      <c r="K958" s="3">
        <v>27242.87</v>
      </c>
      <c r="L958" t="s">
        <v>750</v>
      </c>
      <c r="M958" t="s">
        <v>31</v>
      </c>
      <c r="N958" t="s">
        <v>865</v>
      </c>
      <c r="P958" t="s">
        <v>22</v>
      </c>
      <c r="Q958" s="1">
        <v>43956.499895833331</v>
      </c>
    </row>
    <row r="959" spans="1:17" x14ac:dyDescent="0.35">
      <c r="A959" s="1">
        <v>43844</v>
      </c>
      <c r="B959" t="s">
        <v>24</v>
      </c>
      <c r="C959" t="s">
        <v>866</v>
      </c>
      <c r="D959" t="s">
        <v>867</v>
      </c>
      <c r="F959" t="s">
        <v>868</v>
      </c>
      <c r="G959" t="s">
        <v>838</v>
      </c>
      <c r="H959" t="s">
        <v>766</v>
      </c>
      <c r="I959" t="s">
        <v>471</v>
      </c>
      <c r="J959" s="2">
        <v>1083</v>
      </c>
      <c r="K959" s="3">
        <v>27242.87</v>
      </c>
      <c r="L959" t="s">
        <v>750</v>
      </c>
      <c r="M959" t="s">
        <v>31</v>
      </c>
      <c r="N959" t="s">
        <v>865</v>
      </c>
      <c r="P959" t="s">
        <v>22</v>
      </c>
      <c r="Q959" s="1">
        <v>43956.499895833331</v>
      </c>
    </row>
    <row r="960" spans="1:17" x14ac:dyDescent="0.35">
      <c r="A960" s="1">
        <v>43844</v>
      </c>
      <c r="B960" t="s">
        <v>24</v>
      </c>
      <c r="C960" t="s">
        <v>869</v>
      </c>
      <c r="D960" t="s">
        <v>854</v>
      </c>
      <c r="F960" t="s">
        <v>870</v>
      </c>
      <c r="G960" t="s">
        <v>838</v>
      </c>
      <c r="H960" t="s">
        <v>766</v>
      </c>
      <c r="I960" t="s">
        <v>471</v>
      </c>
      <c r="J960" s="2">
        <v>1083</v>
      </c>
      <c r="K960" s="3">
        <v>27242.87</v>
      </c>
      <c r="L960" t="s">
        <v>750</v>
      </c>
      <c r="M960" t="s">
        <v>31</v>
      </c>
      <c r="N960" t="s">
        <v>865</v>
      </c>
      <c r="P960" t="s">
        <v>22</v>
      </c>
      <c r="Q960" s="1">
        <v>43956.499895833331</v>
      </c>
    </row>
    <row r="961" spans="1:17" x14ac:dyDescent="0.35">
      <c r="A961" s="1">
        <v>43844</v>
      </c>
      <c r="B961" t="s">
        <v>24</v>
      </c>
      <c r="C961" t="s">
        <v>1969</v>
      </c>
      <c r="F961" t="s">
        <v>1970</v>
      </c>
      <c r="G961" t="s">
        <v>766</v>
      </c>
      <c r="H961" t="s">
        <v>838</v>
      </c>
      <c r="I961" t="s">
        <v>471</v>
      </c>
      <c r="J961" s="2">
        <v>1083</v>
      </c>
      <c r="K961" s="3">
        <v>27242.87</v>
      </c>
      <c r="L961" t="s">
        <v>750</v>
      </c>
      <c r="M961" t="s">
        <v>31</v>
      </c>
      <c r="N961" t="s">
        <v>865</v>
      </c>
      <c r="P961" t="s">
        <v>22</v>
      </c>
      <c r="Q961" s="1">
        <v>43956.499374999999</v>
      </c>
    </row>
    <row r="962" spans="1:17" x14ac:dyDescent="0.35">
      <c r="A962" s="1">
        <v>43844</v>
      </c>
      <c r="B962" t="s">
        <v>24</v>
      </c>
      <c r="C962" t="s">
        <v>1971</v>
      </c>
      <c r="F962" t="s">
        <v>1972</v>
      </c>
      <c r="G962" t="s">
        <v>766</v>
      </c>
      <c r="H962" t="s">
        <v>838</v>
      </c>
      <c r="I962" t="s">
        <v>471</v>
      </c>
      <c r="J962" s="2">
        <v>1083</v>
      </c>
      <c r="K962" s="3">
        <v>27242.87</v>
      </c>
      <c r="L962" t="s">
        <v>750</v>
      </c>
      <c r="M962" t="s">
        <v>31</v>
      </c>
      <c r="N962" t="s">
        <v>865</v>
      </c>
      <c r="P962" t="s">
        <v>22</v>
      </c>
      <c r="Q962" s="1">
        <v>43956.499374999999</v>
      </c>
    </row>
    <row r="963" spans="1:17" x14ac:dyDescent="0.35">
      <c r="A963" s="1">
        <v>43844</v>
      </c>
      <c r="B963" t="s">
        <v>24</v>
      </c>
      <c r="C963" t="s">
        <v>1973</v>
      </c>
      <c r="F963" t="s">
        <v>867</v>
      </c>
      <c r="G963" t="s">
        <v>766</v>
      </c>
      <c r="H963" t="s">
        <v>838</v>
      </c>
      <c r="I963" t="s">
        <v>471</v>
      </c>
      <c r="J963" s="2">
        <v>1083</v>
      </c>
      <c r="K963" s="3">
        <v>27242.87</v>
      </c>
      <c r="L963" t="s">
        <v>750</v>
      </c>
      <c r="M963" t="s">
        <v>31</v>
      </c>
      <c r="N963" t="s">
        <v>865</v>
      </c>
      <c r="P963" t="s">
        <v>22</v>
      </c>
      <c r="Q963" s="1">
        <v>43956.499374999999</v>
      </c>
    </row>
    <row r="964" spans="1:17" x14ac:dyDescent="0.35">
      <c r="A964" s="1">
        <v>43707</v>
      </c>
      <c r="B964" t="s">
        <v>24</v>
      </c>
      <c r="C964" t="s">
        <v>2853</v>
      </c>
      <c r="D964" t="s">
        <v>2854</v>
      </c>
      <c r="F964" t="s">
        <v>2855</v>
      </c>
      <c r="G964" t="s">
        <v>782</v>
      </c>
      <c r="H964" t="s">
        <v>749</v>
      </c>
      <c r="J964" s="2">
        <v>0</v>
      </c>
      <c r="K964" s="3">
        <v>1860</v>
      </c>
      <c r="L964" t="s">
        <v>750</v>
      </c>
      <c r="M964" t="s">
        <v>31</v>
      </c>
      <c r="N964" t="s">
        <v>865</v>
      </c>
      <c r="P964" t="s">
        <v>22</v>
      </c>
      <c r="Q964" s="1">
        <v>44008.453842592593</v>
      </c>
    </row>
    <row r="965" spans="1:17" x14ac:dyDescent="0.35">
      <c r="A965" s="1">
        <v>43707</v>
      </c>
      <c r="B965" t="s">
        <v>24</v>
      </c>
      <c r="C965" t="s">
        <v>2856</v>
      </c>
      <c r="F965" t="s">
        <v>1836</v>
      </c>
      <c r="G965" t="s">
        <v>782</v>
      </c>
      <c r="H965" t="s">
        <v>749</v>
      </c>
      <c r="J965" s="2">
        <v>0</v>
      </c>
      <c r="K965" s="3">
        <v>1860</v>
      </c>
      <c r="L965" t="s">
        <v>750</v>
      </c>
      <c r="M965" t="s">
        <v>31</v>
      </c>
      <c r="N965" t="s">
        <v>865</v>
      </c>
      <c r="O965" t="s">
        <v>2857</v>
      </c>
      <c r="P965" t="s">
        <v>22</v>
      </c>
      <c r="Q965" s="1">
        <v>43949.734247685177</v>
      </c>
    </row>
    <row r="966" spans="1:17" x14ac:dyDescent="0.35">
      <c r="A966" s="1">
        <v>43707</v>
      </c>
      <c r="B966" t="s">
        <v>24</v>
      </c>
      <c r="C966" t="s">
        <v>2858</v>
      </c>
      <c r="F966" t="s">
        <v>1861</v>
      </c>
      <c r="G966" t="s">
        <v>782</v>
      </c>
      <c r="H966" t="s">
        <v>749</v>
      </c>
      <c r="J966" s="2">
        <v>0</v>
      </c>
      <c r="K966" s="3">
        <v>39514</v>
      </c>
      <c r="L966" t="s">
        <v>750</v>
      </c>
      <c r="M966" t="s">
        <v>31</v>
      </c>
      <c r="N966" t="s">
        <v>865</v>
      </c>
      <c r="O966" t="s">
        <v>2857</v>
      </c>
      <c r="P966" t="s">
        <v>22</v>
      </c>
      <c r="Q966" s="1">
        <v>43949.734247685177</v>
      </c>
    </row>
    <row r="967" spans="1:17" x14ac:dyDescent="0.35">
      <c r="A967" s="1">
        <v>43707</v>
      </c>
      <c r="B967" t="s">
        <v>24</v>
      </c>
      <c r="C967" t="s">
        <v>2859</v>
      </c>
      <c r="F967" t="s">
        <v>2860</v>
      </c>
      <c r="G967" t="s">
        <v>782</v>
      </c>
      <c r="H967" t="s">
        <v>749</v>
      </c>
      <c r="J967" s="2">
        <v>0</v>
      </c>
      <c r="K967" s="3">
        <v>48941</v>
      </c>
      <c r="L967" t="s">
        <v>750</v>
      </c>
      <c r="M967" t="s">
        <v>31</v>
      </c>
      <c r="N967" t="s">
        <v>865</v>
      </c>
      <c r="O967" t="s">
        <v>2857</v>
      </c>
      <c r="P967" t="s">
        <v>22</v>
      </c>
      <c r="Q967" s="1">
        <v>43949.734247685177</v>
      </c>
    </row>
    <row r="968" spans="1:17" x14ac:dyDescent="0.35">
      <c r="A968" s="1">
        <v>43707</v>
      </c>
      <c r="B968" t="s">
        <v>24</v>
      </c>
      <c r="C968" t="s">
        <v>2861</v>
      </c>
      <c r="F968" t="s">
        <v>1861</v>
      </c>
      <c r="G968" t="s">
        <v>782</v>
      </c>
      <c r="H968" t="s">
        <v>749</v>
      </c>
      <c r="J968" s="2">
        <v>0</v>
      </c>
      <c r="K968" s="3">
        <v>39514</v>
      </c>
      <c r="L968" t="s">
        <v>750</v>
      </c>
      <c r="M968" t="s">
        <v>31</v>
      </c>
      <c r="N968" t="s">
        <v>865</v>
      </c>
      <c r="O968" t="s">
        <v>2857</v>
      </c>
      <c r="P968" t="s">
        <v>22</v>
      </c>
      <c r="Q968" s="1">
        <v>43949.734247685177</v>
      </c>
    </row>
    <row r="969" spans="1:17" x14ac:dyDescent="0.35">
      <c r="A969" s="1">
        <v>43707</v>
      </c>
      <c r="B969" t="s">
        <v>24</v>
      </c>
      <c r="C969" t="s">
        <v>2862</v>
      </c>
      <c r="F969" t="s">
        <v>1861</v>
      </c>
      <c r="G969" t="s">
        <v>782</v>
      </c>
      <c r="H969" t="s">
        <v>749</v>
      </c>
      <c r="J969" s="2">
        <v>0</v>
      </c>
      <c r="K969" s="3">
        <v>39514</v>
      </c>
      <c r="L969" t="s">
        <v>750</v>
      </c>
      <c r="M969" t="s">
        <v>31</v>
      </c>
      <c r="N969" t="s">
        <v>865</v>
      </c>
      <c r="O969" t="s">
        <v>2857</v>
      </c>
      <c r="P969" t="s">
        <v>22</v>
      </c>
      <c r="Q969" s="1">
        <v>43949.734247685177</v>
      </c>
    </row>
    <row r="970" spans="1:17" x14ac:dyDescent="0.35">
      <c r="A970" s="1">
        <v>43707</v>
      </c>
      <c r="B970" t="s">
        <v>24</v>
      </c>
      <c r="C970" t="s">
        <v>2863</v>
      </c>
      <c r="F970" t="s">
        <v>1861</v>
      </c>
      <c r="G970" t="s">
        <v>782</v>
      </c>
      <c r="H970" t="s">
        <v>749</v>
      </c>
      <c r="J970" s="2">
        <v>0</v>
      </c>
      <c r="K970" s="3">
        <v>46047</v>
      </c>
      <c r="L970" t="s">
        <v>750</v>
      </c>
      <c r="M970" t="s">
        <v>31</v>
      </c>
      <c r="N970" t="s">
        <v>865</v>
      </c>
      <c r="O970" t="s">
        <v>2857</v>
      </c>
      <c r="P970" t="s">
        <v>22</v>
      </c>
      <c r="Q970" s="1">
        <v>43949.734247685177</v>
      </c>
    </row>
    <row r="971" spans="1:17" x14ac:dyDescent="0.35">
      <c r="A971" s="1">
        <v>43707</v>
      </c>
      <c r="B971" t="s">
        <v>24</v>
      </c>
      <c r="C971" t="s">
        <v>2864</v>
      </c>
      <c r="F971" t="s">
        <v>1834</v>
      </c>
      <c r="G971" t="s">
        <v>782</v>
      </c>
      <c r="H971" t="s">
        <v>749</v>
      </c>
      <c r="J971" s="2">
        <v>0</v>
      </c>
      <c r="K971" s="3">
        <v>1860</v>
      </c>
      <c r="L971" t="s">
        <v>750</v>
      </c>
      <c r="M971" t="s">
        <v>31</v>
      </c>
      <c r="N971" t="s">
        <v>865</v>
      </c>
      <c r="O971" t="s">
        <v>2857</v>
      </c>
      <c r="P971" t="s">
        <v>22</v>
      </c>
      <c r="Q971" s="1">
        <v>43949.734247685177</v>
      </c>
    </row>
    <row r="972" spans="1:17" x14ac:dyDescent="0.35">
      <c r="A972" s="1">
        <v>43707</v>
      </c>
      <c r="B972" t="s">
        <v>24</v>
      </c>
      <c r="C972" t="s">
        <v>2865</v>
      </c>
      <c r="F972" t="s">
        <v>1861</v>
      </c>
      <c r="G972" t="s">
        <v>782</v>
      </c>
      <c r="H972" t="s">
        <v>749</v>
      </c>
      <c r="J972" s="2">
        <v>0</v>
      </c>
      <c r="K972" s="3">
        <v>39514</v>
      </c>
      <c r="L972" t="s">
        <v>750</v>
      </c>
      <c r="M972" t="s">
        <v>31</v>
      </c>
      <c r="N972" t="s">
        <v>865</v>
      </c>
      <c r="O972" t="s">
        <v>2857</v>
      </c>
      <c r="P972" t="s">
        <v>22</v>
      </c>
      <c r="Q972" s="1">
        <v>43949.734247685177</v>
      </c>
    </row>
    <row r="973" spans="1:17" x14ac:dyDescent="0.35">
      <c r="A973" s="1">
        <v>43707</v>
      </c>
      <c r="B973" t="s">
        <v>24</v>
      </c>
      <c r="C973" t="s">
        <v>2866</v>
      </c>
      <c r="F973" t="s">
        <v>1861</v>
      </c>
      <c r="G973" t="s">
        <v>782</v>
      </c>
      <c r="H973" t="s">
        <v>749</v>
      </c>
      <c r="J973" s="2">
        <v>0</v>
      </c>
      <c r="K973" s="3">
        <v>39514</v>
      </c>
      <c r="L973" t="s">
        <v>750</v>
      </c>
      <c r="M973" t="s">
        <v>31</v>
      </c>
      <c r="N973" t="s">
        <v>865</v>
      </c>
      <c r="O973" t="s">
        <v>2857</v>
      </c>
      <c r="P973" t="s">
        <v>22</v>
      </c>
      <c r="Q973" s="1">
        <v>43949.734247685177</v>
      </c>
    </row>
    <row r="974" spans="1:17" x14ac:dyDescent="0.35">
      <c r="A974" s="1">
        <v>43707</v>
      </c>
      <c r="B974" t="s">
        <v>24</v>
      </c>
      <c r="C974" t="s">
        <v>2867</v>
      </c>
      <c r="F974" t="s">
        <v>1861</v>
      </c>
      <c r="G974" t="s">
        <v>782</v>
      </c>
      <c r="H974" t="s">
        <v>749</v>
      </c>
      <c r="J974" s="2">
        <v>0</v>
      </c>
      <c r="K974" s="3">
        <v>79028</v>
      </c>
      <c r="L974" t="s">
        <v>750</v>
      </c>
      <c r="M974" t="s">
        <v>31</v>
      </c>
      <c r="N974" t="s">
        <v>865</v>
      </c>
      <c r="O974" t="s">
        <v>2857</v>
      </c>
      <c r="P974" t="s">
        <v>22</v>
      </c>
      <c r="Q974" s="1">
        <v>43949.734247685177</v>
      </c>
    </row>
    <row r="975" spans="1:17" x14ac:dyDescent="0.35">
      <c r="A975" s="1">
        <v>43707</v>
      </c>
      <c r="B975" t="s">
        <v>24</v>
      </c>
      <c r="C975" t="s">
        <v>2868</v>
      </c>
      <c r="F975" t="s">
        <v>1861</v>
      </c>
      <c r="G975" t="s">
        <v>782</v>
      </c>
      <c r="H975" t="s">
        <v>749</v>
      </c>
      <c r="J975" s="2">
        <v>0</v>
      </c>
      <c r="K975" s="3">
        <v>39514</v>
      </c>
      <c r="L975" t="s">
        <v>750</v>
      </c>
      <c r="M975" t="s">
        <v>31</v>
      </c>
      <c r="N975" t="s">
        <v>865</v>
      </c>
      <c r="O975" t="s">
        <v>2857</v>
      </c>
      <c r="P975" t="s">
        <v>22</v>
      </c>
      <c r="Q975" s="1">
        <v>43949.734247685177</v>
      </c>
    </row>
    <row r="976" spans="1:17" x14ac:dyDescent="0.35">
      <c r="A976" s="1">
        <v>43707</v>
      </c>
      <c r="B976" t="s">
        <v>24</v>
      </c>
      <c r="C976" t="s">
        <v>2869</v>
      </c>
      <c r="F976" t="s">
        <v>925</v>
      </c>
      <c r="G976" t="s">
        <v>782</v>
      </c>
      <c r="H976" t="s">
        <v>749</v>
      </c>
      <c r="J976" s="2">
        <v>0</v>
      </c>
      <c r="K976" s="3">
        <v>39514</v>
      </c>
      <c r="L976" t="s">
        <v>750</v>
      </c>
      <c r="M976" t="s">
        <v>31</v>
      </c>
      <c r="N976" t="s">
        <v>865</v>
      </c>
      <c r="O976" t="s">
        <v>2857</v>
      </c>
      <c r="P976" t="s">
        <v>22</v>
      </c>
      <c r="Q976" s="1">
        <v>43949.734247685177</v>
      </c>
    </row>
    <row r="977" spans="1:17" x14ac:dyDescent="0.35">
      <c r="A977" s="1">
        <v>43707</v>
      </c>
      <c r="B977" t="s">
        <v>24</v>
      </c>
      <c r="C977" t="s">
        <v>2870</v>
      </c>
      <c r="F977" t="s">
        <v>1861</v>
      </c>
      <c r="G977" t="s">
        <v>782</v>
      </c>
      <c r="H977" t="s">
        <v>749</v>
      </c>
      <c r="J977" s="2">
        <v>0</v>
      </c>
      <c r="K977" s="3">
        <v>41374</v>
      </c>
      <c r="L977" t="s">
        <v>750</v>
      </c>
      <c r="M977" t="s">
        <v>31</v>
      </c>
      <c r="N977" t="s">
        <v>865</v>
      </c>
      <c r="O977" t="s">
        <v>2857</v>
      </c>
      <c r="P977" t="s">
        <v>22</v>
      </c>
      <c r="Q977" s="1">
        <v>43949.734247685177</v>
      </c>
    </row>
    <row r="978" spans="1:17" x14ac:dyDescent="0.35">
      <c r="A978" s="1">
        <v>43707</v>
      </c>
      <c r="B978" t="s">
        <v>24</v>
      </c>
      <c r="C978" t="s">
        <v>2871</v>
      </c>
      <c r="F978" t="s">
        <v>1861</v>
      </c>
      <c r="G978" t="s">
        <v>782</v>
      </c>
      <c r="H978" t="s">
        <v>749</v>
      </c>
      <c r="J978" s="2">
        <v>0</v>
      </c>
      <c r="K978" s="3">
        <v>65804</v>
      </c>
      <c r="L978" t="s">
        <v>750</v>
      </c>
      <c r="M978" t="s">
        <v>31</v>
      </c>
      <c r="N978" t="s">
        <v>865</v>
      </c>
      <c r="O978" t="s">
        <v>2857</v>
      </c>
      <c r="P978" t="s">
        <v>22</v>
      </c>
      <c r="Q978" s="1">
        <v>43949.734247685177</v>
      </c>
    </row>
    <row r="979" spans="1:17" x14ac:dyDescent="0.35">
      <c r="A979" s="1">
        <v>43707</v>
      </c>
      <c r="B979" t="s">
        <v>24</v>
      </c>
      <c r="C979" t="s">
        <v>2872</v>
      </c>
      <c r="F979" t="s">
        <v>1527</v>
      </c>
      <c r="G979" t="s">
        <v>782</v>
      </c>
      <c r="H979" t="s">
        <v>749</v>
      </c>
      <c r="J979" s="2">
        <v>0</v>
      </c>
      <c r="K979" s="3">
        <v>19757</v>
      </c>
      <c r="L979" t="s">
        <v>750</v>
      </c>
      <c r="N979" t="s">
        <v>865</v>
      </c>
      <c r="O979" t="s">
        <v>2857</v>
      </c>
      <c r="P979" t="s">
        <v>22</v>
      </c>
      <c r="Q979" s="1">
        <v>44008.452986111108</v>
      </c>
    </row>
    <row r="980" spans="1:17" x14ac:dyDescent="0.35">
      <c r="A980" s="1">
        <v>43707</v>
      </c>
      <c r="B980" t="s">
        <v>24</v>
      </c>
      <c r="C980" t="s">
        <v>2873</v>
      </c>
      <c r="F980" t="s">
        <v>1861</v>
      </c>
      <c r="G980" t="s">
        <v>782</v>
      </c>
      <c r="H980" t="s">
        <v>749</v>
      </c>
      <c r="J980" s="2">
        <v>0</v>
      </c>
      <c r="K980" s="3">
        <v>79028</v>
      </c>
      <c r="L980" t="s">
        <v>750</v>
      </c>
      <c r="M980" t="s">
        <v>31</v>
      </c>
      <c r="N980" t="s">
        <v>865</v>
      </c>
      <c r="O980" t="s">
        <v>2857</v>
      </c>
      <c r="P980" t="s">
        <v>22</v>
      </c>
      <c r="Q980" s="1">
        <v>43949.734247685177</v>
      </c>
    </row>
    <row r="981" spans="1:17" x14ac:dyDescent="0.35">
      <c r="A981" s="1">
        <v>43707</v>
      </c>
      <c r="B981" t="s">
        <v>24</v>
      </c>
      <c r="C981" t="s">
        <v>2874</v>
      </c>
      <c r="F981" t="s">
        <v>2875</v>
      </c>
      <c r="G981" t="s">
        <v>782</v>
      </c>
      <c r="H981" t="s">
        <v>749</v>
      </c>
      <c r="J981" s="2">
        <v>0</v>
      </c>
      <c r="K981" s="3">
        <v>17897</v>
      </c>
      <c r="L981" t="s">
        <v>750</v>
      </c>
      <c r="M981" t="s">
        <v>31</v>
      </c>
      <c r="N981" t="s">
        <v>865</v>
      </c>
      <c r="O981" t="s">
        <v>2857</v>
      </c>
      <c r="P981" t="s">
        <v>22</v>
      </c>
      <c r="Q981" s="1">
        <v>43949.734247685177</v>
      </c>
    </row>
    <row r="982" spans="1:17" x14ac:dyDescent="0.35">
      <c r="A982" s="1">
        <v>43707</v>
      </c>
      <c r="B982" t="s">
        <v>24</v>
      </c>
      <c r="C982" t="s">
        <v>2876</v>
      </c>
      <c r="F982" t="s">
        <v>1861</v>
      </c>
      <c r="G982" t="s">
        <v>782</v>
      </c>
      <c r="H982" t="s">
        <v>749</v>
      </c>
      <c r="J982" s="2">
        <v>0</v>
      </c>
      <c r="K982" s="3">
        <v>19757</v>
      </c>
      <c r="L982" t="s">
        <v>750</v>
      </c>
      <c r="N982" t="s">
        <v>865</v>
      </c>
      <c r="O982" t="s">
        <v>2857</v>
      </c>
      <c r="P982" t="s">
        <v>22</v>
      </c>
      <c r="Q982" s="1">
        <v>44008.453032407408</v>
      </c>
    </row>
    <row r="983" spans="1:17" x14ac:dyDescent="0.35">
      <c r="A983" s="1">
        <v>43707</v>
      </c>
      <c r="B983" t="s">
        <v>24</v>
      </c>
      <c r="C983" t="s">
        <v>2877</v>
      </c>
      <c r="F983" t="s">
        <v>1827</v>
      </c>
      <c r="G983" t="s">
        <v>782</v>
      </c>
      <c r="H983" t="s">
        <v>749</v>
      </c>
      <c r="J983" s="2">
        <v>0</v>
      </c>
      <c r="K983" s="3">
        <v>1860</v>
      </c>
      <c r="L983" t="s">
        <v>750</v>
      </c>
      <c r="M983" t="s">
        <v>31</v>
      </c>
      <c r="N983" t="s">
        <v>865</v>
      </c>
      <c r="O983" t="s">
        <v>2857</v>
      </c>
      <c r="P983" t="s">
        <v>22</v>
      </c>
      <c r="Q983" s="1">
        <v>43949.734247685177</v>
      </c>
    </row>
    <row r="984" spans="1:17" x14ac:dyDescent="0.35">
      <c r="A984" s="1">
        <v>43707</v>
      </c>
      <c r="B984" t="s">
        <v>24</v>
      </c>
      <c r="C984" t="s">
        <v>2878</v>
      </c>
      <c r="F984" t="s">
        <v>1861</v>
      </c>
      <c r="G984" t="s">
        <v>782</v>
      </c>
      <c r="H984" t="s">
        <v>749</v>
      </c>
      <c r="J984" s="2">
        <v>0</v>
      </c>
      <c r="K984" s="3">
        <v>59271</v>
      </c>
      <c r="L984" t="s">
        <v>750</v>
      </c>
      <c r="M984" t="s">
        <v>31</v>
      </c>
      <c r="N984" t="s">
        <v>865</v>
      </c>
      <c r="O984" t="s">
        <v>2857</v>
      </c>
      <c r="P984" t="s">
        <v>22</v>
      </c>
      <c r="Q984" s="1">
        <v>43949.734247685177</v>
      </c>
    </row>
    <row r="985" spans="1:17" x14ac:dyDescent="0.35">
      <c r="A985" s="1">
        <v>43707</v>
      </c>
      <c r="B985" t="s">
        <v>24</v>
      </c>
      <c r="C985" t="s">
        <v>2879</v>
      </c>
      <c r="F985" t="s">
        <v>1861</v>
      </c>
      <c r="G985" t="s">
        <v>782</v>
      </c>
      <c r="H985" t="s">
        <v>749</v>
      </c>
      <c r="J985" s="2">
        <v>0</v>
      </c>
      <c r="K985" s="3">
        <v>39514</v>
      </c>
      <c r="L985" t="s">
        <v>750</v>
      </c>
      <c r="M985" t="s">
        <v>31</v>
      </c>
      <c r="N985" t="s">
        <v>865</v>
      </c>
      <c r="O985" t="s">
        <v>2857</v>
      </c>
      <c r="P985" t="s">
        <v>22</v>
      </c>
      <c r="Q985" s="1">
        <v>43949.734247685177</v>
      </c>
    </row>
    <row r="986" spans="1:17" x14ac:dyDescent="0.35">
      <c r="A986" s="1">
        <v>43714</v>
      </c>
      <c r="B986" t="s">
        <v>24</v>
      </c>
      <c r="C986" t="s">
        <v>2895</v>
      </c>
      <c r="F986" t="s">
        <v>239</v>
      </c>
      <c r="G986" t="s">
        <v>782</v>
      </c>
      <c r="H986" t="s">
        <v>749</v>
      </c>
      <c r="J986" s="2">
        <v>0</v>
      </c>
      <c r="K986" s="3">
        <v>19757</v>
      </c>
      <c r="L986" t="s">
        <v>750</v>
      </c>
      <c r="N986" t="s">
        <v>865</v>
      </c>
      <c r="O986" t="s">
        <v>2857</v>
      </c>
      <c r="P986" t="s">
        <v>22</v>
      </c>
      <c r="Q986" s="1">
        <v>44008.4530787037</v>
      </c>
    </row>
    <row r="987" spans="1:17" x14ac:dyDescent="0.35">
      <c r="A987" s="1">
        <v>43805</v>
      </c>
      <c r="B987" t="s">
        <v>24</v>
      </c>
      <c r="C987" t="s">
        <v>853</v>
      </c>
      <c r="D987" t="s">
        <v>854</v>
      </c>
      <c r="F987" t="s">
        <v>855</v>
      </c>
      <c r="G987" t="s">
        <v>838</v>
      </c>
      <c r="H987" t="s">
        <v>766</v>
      </c>
      <c r="I987" t="s">
        <v>471</v>
      </c>
      <c r="J987" s="2">
        <v>106.76</v>
      </c>
      <c r="K987" s="3">
        <v>2726.12</v>
      </c>
      <c r="L987" t="s">
        <v>750</v>
      </c>
      <c r="M987" t="s">
        <v>31</v>
      </c>
      <c r="N987" t="s">
        <v>856</v>
      </c>
      <c r="P987" t="s">
        <v>22</v>
      </c>
      <c r="Q987" s="1">
        <v>43956.501516203702</v>
      </c>
    </row>
    <row r="988" spans="1:17" x14ac:dyDescent="0.35">
      <c r="A988" s="1">
        <v>43805</v>
      </c>
      <c r="B988" t="s">
        <v>24</v>
      </c>
      <c r="C988" t="s">
        <v>1958</v>
      </c>
      <c r="D988" t="s">
        <v>1959</v>
      </c>
      <c r="F988" t="s">
        <v>1960</v>
      </c>
      <c r="G988" t="s">
        <v>766</v>
      </c>
      <c r="H988" t="s">
        <v>838</v>
      </c>
      <c r="I988" t="s">
        <v>471</v>
      </c>
      <c r="J988" s="2">
        <v>106.76</v>
      </c>
      <c r="K988" s="3">
        <v>2726.12</v>
      </c>
      <c r="L988" t="s">
        <v>750</v>
      </c>
      <c r="M988" t="s">
        <v>31</v>
      </c>
      <c r="N988" t="s">
        <v>856</v>
      </c>
      <c r="P988" t="s">
        <v>22</v>
      </c>
      <c r="Q988" s="1">
        <v>43956.501307870371</v>
      </c>
    </row>
    <row r="989" spans="1:17" x14ac:dyDescent="0.35">
      <c r="A989" s="1">
        <v>43686</v>
      </c>
      <c r="B989" t="s">
        <v>24</v>
      </c>
      <c r="C989" t="s">
        <v>1170</v>
      </c>
      <c r="D989" t="s">
        <v>1171</v>
      </c>
      <c r="F989" t="s">
        <v>1172</v>
      </c>
      <c r="G989" t="s">
        <v>1103</v>
      </c>
      <c r="H989" t="s">
        <v>749</v>
      </c>
      <c r="J989" s="2">
        <v>0</v>
      </c>
      <c r="K989" s="3">
        <v>399.3</v>
      </c>
      <c r="L989" t="s">
        <v>750</v>
      </c>
      <c r="M989" t="s">
        <v>31</v>
      </c>
      <c r="N989" t="s">
        <v>1173</v>
      </c>
      <c r="P989" t="s">
        <v>22</v>
      </c>
      <c r="Q989" s="1">
        <v>43949.722777777781</v>
      </c>
    </row>
    <row r="990" spans="1:17" x14ac:dyDescent="0.35">
      <c r="A990" s="1">
        <v>43728</v>
      </c>
      <c r="B990" t="s">
        <v>24</v>
      </c>
      <c r="C990" t="s">
        <v>1226</v>
      </c>
      <c r="D990" t="s">
        <v>1227</v>
      </c>
      <c r="F990" t="s">
        <v>1228</v>
      </c>
      <c r="G990" t="s">
        <v>1103</v>
      </c>
      <c r="H990" t="s">
        <v>749</v>
      </c>
      <c r="J990" s="2">
        <v>0</v>
      </c>
      <c r="K990" s="3">
        <v>30250</v>
      </c>
      <c r="L990" t="s">
        <v>750</v>
      </c>
      <c r="M990" t="s">
        <v>31</v>
      </c>
      <c r="N990" t="s">
        <v>1173</v>
      </c>
      <c r="P990" t="s">
        <v>22</v>
      </c>
      <c r="Q990" s="1">
        <v>43889.652592592603</v>
      </c>
    </row>
    <row r="991" spans="1:17" x14ac:dyDescent="0.35">
      <c r="A991" s="1">
        <v>43686</v>
      </c>
      <c r="B991" t="s">
        <v>1100</v>
      </c>
      <c r="C991" t="s">
        <v>2381</v>
      </c>
      <c r="D991" t="s">
        <v>1171</v>
      </c>
      <c r="F991" t="s">
        <v>2382</v>
      </c>
      <c r="G991" t="s">
        <v>2379</v>
      </c>
      <c r="H991" t="s">
        <v>1103</v>
      </c>
      <c r="J991" s="2">
        <v>0</v>
      </c>
      <c r="K991" s="3">
        <v>399.3</v>
      </c>
      <c r="L991" t="s">
        <v>750</v>
      </c>
      <c r="M991" t="s">
        <v>31</v>
      </c>
      <c r="N991" t="s">
        <v>1173</v>
      </c>
      <c r="O991" t="s">
        <v>2383</v>
      </c>
      <c r="P991" t="s">
        <v>22</v>
      </c>
      <c r="Q991" s="1">
        <v>43928.489050925928</v>
      </c>
    </row>
    <row r="992" spans="1:17" x14ac:dyDescent="0.35">
      <c r="A992" s="1">
        <v>43728</v>
      </c>
      <c r="B992" t="s">
        <v>1100</v>
      </c>
      <c r="C992" t="s">
        <v>2394</v>
      </c>
      <c r="D992" t="s">
        <v>1227</v>
      </c>
      <c r="F992" t="s">
        <v>2395</v>
      </c>
      <c r="G992" t="s">
        <v>2379</v>
      </c>
      <c r="H992" t="s">
        <v>1103</v>
      </c>
      <c r="J992" s="2">
        <v>0</v>
      </c>
      <c r="K992" s="3">
        <v>30250</v>
      </c>
      <c r="L992" t="s">
        <v>750</v>
      </c>
      <c r="M992" t="s">
        <v>31</v>
      </c>
      <c r="N992" t="s">
        <v>1173</v>
      </c>
      <c r="O992" t="s">
        <v>2396</v>
      </c>
      <c r="P992" t="s">
        <v>22</v>
      </c>
      <c r="Q992" s="1">
        <v>43889.652592592603</v>
      </c>
    </row>
    <row r="993" spans="1:17" x14ac:dyDescent="0.35">
      <c r="A993" s="1">
        <v>43798</v>
      </c>
      <c r="B993" t="s">
        <v>24</v>
      </c>
      <c r="C993" t="s">
        <v>780</v>
      </c>
      <c r="D993" t="s">
        <v>781</v>
      </c>
      <c r="F993" t="s">
        <v>134</v>
      </c>
      <c r="G993" t="s">
        <v>749</v>
      </c>
      <c r="H993" t="s">
        <v>782</v>
      </c>
      <c r="J993" s="2">
        <v>0</v>
      </c>
      <c r="K993" s="3">
        <v>2438</v>
      </c>
      <c r="L993" t="s">
        <v>750</v>
      </c>
      <c r="M993" t="s">
        <v>31</v>
      </c>
      <c r="N993" t="s">
        <v>783</v>
      </c>
      <c r="P993" t="s">
        <v>22</v>
      </c>
      <c r="Q993" s="1">
        <v>43949.722777777781</v>
      </c>
    </row>
    <row r="994" spans="1:17" x14ac:dyDescent="0.35">
      <c r="A994" s="1">
        <v>43717</v>
      </c>
      <c r="B994" t="s">
        <v>24</v>
      </c>
      <c r="C994" t="s">
        <v>845</v>
      </c>
      <c r="D994" t="s">
        <v>846</v>
      </c>
      <c r="F994" t="s">
        <v>846</v>
      </c>
      <c r="G994" t="s">
        <v>838</v>
      </c>
      <c r="H994" t="s">
        <v>782</v>
      </c>
      <c r="I994" t="s">
        <v>471</v>
      </c>
      <c r="J994" s="2">
        <v>644</v>
      </c>
      <c r="K994" s="3">
        <v>16650.62</v>
      </c>
      <c r="L994" t="s">
        <v>750</v>
      </c>
      <c r="M994" t="s">
        <v>31</v>
      </c>
      <c r="N994" t="s">
        <v>783</v>
      </c>
      <c r="P994" t="s">
        <v>22</v>
      </c>
      <c r="Q994" s="1">
        <v>43949.722777777781</v>
      </c>
    </row>
    <row r="995" spans="1:17" x14ac:dyDescent="0.35">
      <c r="A995" s="1">
        <v>43769</v>
      </c>
      <c r="B995" t="s">
        <v>722</v>
      </c>
      <c r="C995" t="s">
        <v>1106</v>
      </c>
      <c r="D995" t="s">
        <v>724</v>
      </c>
      <c r="F995" t="s">
        <v>1107</v>
      </c>
      <c r="G995" t="s">
        <v>1099</v>
      </c>
      <c r="H995" t="s">
        <v>591</v>
      </c>
      <c r="J995" s="2">
        <v>0</v>
      </c>
      <c r="K995" s="3">
        <v>58.5</v>
      </c>
      <c r="L995" t="s">
        <v>750</v>
      </c>
      <c r="M995" t="s">
        <v>31</v>
      </c>
      <c r="N995" t="s">
        <v>783</v>
      </c>
      <c r="P995" t="s">
        <v>22</v>
      </c>
      <c r="Q995" s="1">
        <v>43947.686747685177</v>
      </c>
    </row>
    <row r="996" spans="1:17" x14ac:dyDescent="0.35">
      <c r="A996" s="1">
        <v>43661</v>
      </c>
      <c r="B996" t="s">
        <v>24</v>
      </c>
      <c r="C996" t="s">
        <v>1142</v>
      </c>
      <c r="D996" t="s">
        <v>1143</v>
      </c>
      <c r="F996" t="s">
        <v>1144</v>
      </c>
      <c r="G996" t="s">
        <v>1103</v>
      </c>
      <c r="H996" t="s">
        <v>749</v>
      </c>
      <c r="J996" s="2">
        <v>0</v>
      </c>
      <c r="K996" s="3">
        <v>6533</v>
      </c>
      <c r="L996" t="s">
        <v>750</v>
      </c>
      <c r="M996" t="s">
        <v>31</v>
      </c>
      <c r="N996" t="s">
        <v>783</v>
      </c>
      <c r="P996" t="s">
        <v>22</v>
      </c>
      <c r="Q996" s="1">
        <v>43949.722777777781</v>
      </c>
    </row>
    <row r="997" spans="1:17" x14ac:dyDescent="0.35">
      <c r="A997" s="1">
        <v>43682</v>
      </c>
      <c r="B997" t="s">
        <v>24</v>
      </c>
      <c r="C997" t="s">
        <v>1168</v>
      </c>
      <c r="D997" t="s">
        <v>1143</v>
      </c>
      <c r="F997" t="s">
        <v>1169</v>
      </c>
      <c r="G997" t="s">
        <v>1103</v>
      </c>
      <c r="H997" t="s">
        <v>749</v>
      </c>
      <c r="J997" s="2">
        <v>0</v>
      </c>
      <c r="K997" s="3">
        <v>-6533</v>
      </c>
      <c r="N997" t="s">
        <v>783</v>
      </c>
      <c r="P997" t="s">
        <v>22</v>
      </c>
      <c r="Q997" s="1">
        <v>43949.74763888889</v>
      </c>
    </row>
    <row r="998" spans="1:17" x14ac:dyDescent="0.35">
      <c r="A998" s="1">
        <v>43707</v>
      </c>
      <c r="B998" t="s">
        <v>24</v>
      </c>
      <c r="C998" t="s">
        <v>1187</v>
      </c>
      <c r="D998" t="s">
        <v>1143</v>
      </c>
      <c r="F998" t="s">
        <v>1188</v>
      </c>
      <c r="G998" t="s">
        <v>1103</v>
      </c>
      <c r="H998" t="s">
        <v>749</v>
      </c>
      <c r="J998" s="2">
        <v>0</v>
      </c>
      <c r="K998" s="3">
        <v>6533</v>
      </c>
      <c r="L998" t="s">
        <v>750</v>
      </c>
      <c r="M998" t="s">
        <v>31</v>
      </c>
      <c r="N998" t="s">
        <v>783</v>
      </c>
      <c r="P998" t="s">
        <v>22</v>
      </c>
      <c r="Q998" s="1">
        <v>43949.722777777781</v>
      </c>
    </row>
    <row r="999" spans="1:17" x14ac:dyDescent="0.35">
      <c r="A999" s="1">
        <v>43707</v>
      </c>
      <c r="B999" t="s">
        <v>24</v>
      </c>
      <c r="C999" t="s">
        <v>1189</v>
      </c>
      <c r="D999" t="s">
        <v>1143</v>
      </c>
      <c r="F999" t="s">
        <v>1188</v>
      </c>
      <c r="G999" t="s">
        <v>1103</v>
      </c>
      <c r="H999" t="s">
        <v>749</v>
      </c>
      <c r="J999" s="2">
        <v>0</v>
      </c>
      <c r="K999" s="3">
        <v>7085</v>
      </c>
      <c r="L999" t="s">
        <v>750</v>
      </c>
      <c r="M999" t="s">
        <v>31</v>
      </c>
      <c r="N999" t="s">
        <v>783</v>
      </c>
      <c r="P999" t="s">
        <v>22</v>
      </c>
      <c r="Q999" s="1">
        <v>43949.722777777781</v>
      </c>
    </row>
    <row r="1000" spans="1:17" x14ac:dyDescent="0.35">
      <c r="A1000" s="1">
        <v>43763</v>
      </c>
      <c r="B1000" t="s">
        <v>24</v>
      </c>
      <c r="C1000" t="s">
        <v>1276</v>
      </c>
      <c r="D1000" t="s">
        <v>1143</v>
      </c>
      <c r="F1000" t="s">
        <v>1277</v>
      </c>
      <c r="G1000" t="s">
        <v>1103</v>
      </c>
      <c r="H1000" t="s">
        <v>749</v>
      </c>
      <c r="J1000" s="2">
        <v>0</v>
      </c>
      <c r="K1000" s="3">
        <v>7085</v>
      </c>
      <c r="L1000" t="s">
        <v>750</v>
      </c>
      <c r="M1000" t="s">
        <v>31</v>
      </c>
      <c r="N1000" t="s">
        <v>783</v>
      </c>
      <c r="P1000" t="s">
        <v>22</v>
      </c>
      <c r="Q1000" s="1">
        <v>43949.722777777781</v>
      </c>
    </row>
    <row r="1001" spans="1:17" x14ac:dyDescent="0.35">
      <c r="A1001" s="1">
        <v>43661</v>
      </c>
      <c r="B1001" t="s">
        <v>1100</v>
      </c>
      <c r="C1001" t="s">
        <v>2749</v>
      </c>
      <c r="D1001" t="s">
        <v>1143</v>
      </c>
      <c r="F1001" t="s">
        <v>2750</v>
      </c>
      <c r="G1001" t="s">
        <v>2751</v>
      </c>
      <c r="H1001" t="s">
        <v>1103</v>
      </c>
      <c r="J1001" s="2">
        <v>0</v>
      </c>
      <c r="K1001" s="3">
        <v>6533</v>
      </c>
      <c r="L1001" t="s">
        <v>750</v>
      </c>
      <c r="M1001" t="s">
        <v>31</v>
      </c>
      <c r="N1001" t="s">
        <v>783</v>
      </c>
      <c r="O1001" t="s">
        <v>2752</v>
      </c>
      <c r="P1001" t="s">
        <v>22</v>
      </c>
      <c r="Q1001" s="1">
        <v>43889.652592592603</v>
      </c>
    </row>
    <row r="1002" spans="1:17" x14ac:dyDescent="0.35">
      <c r="A1002" s="1">
        <v>43707</v>
      </c>
      <c r="B1002" t="s">
        <v>1100</v>
      </c>
      <c r="C1002" t="s">
        <v>2753</v>
      </c>
      <c r="D1002" t="s">
        <v>1143</v>
      </c>
      <c r="F1002" t="s">
        <v>2754</v>
      </c>
      <c r="G1002" t="s">
        <v>2751</v>
      </c>
      <c r="H1002" t="s">
        <v>1103</v>
      </c>
      <c r="J1002" s="2">
        <v>0</v>
      </c>
      <c r="K1002" s="3">
        <v>13618</v>
      </c>
      <c r="L1002" t="s">
        <v>750</v>
      </c>
      <c r="M1002" t="s">
        <v>31</v>
      </c>
      <c r="N1002" t="s">
        <v>783</v>
      </c>
      <c r="O1002" t="s">
        <v>2755</v>
      </c>
      <c r="P1002" t="s">
        <v>22</v>
      </c>
      <c r="Q1002" s="1">
        <v>43889.652592592603</v>
      </c>
    </row>
    <row r="1003" spans="1:17" x14ac:dyDescent="0.35">
      <c r="A1003" s="1">
        <v>43762</v>
      </c>
      <c r="B1003" t="s">
        <v>1100</v>
      </c>
      <c r="C1003" t="s">
        <v>2756</v>
      </c>
      <c r="D1003" t="s">
        <v>1143</v>
      </c>
      <c r="F1003" t="s">
        <v>2757</v>
      </c>
      <c r="G1003" t="s">
        <v>2751</v>
      </c>
      <c r="H1003" t="s">
        <v>1103</v>
      </c>
      <c r="J1003" s="2">
        <v>0</v>
      </c>
      <c r="K1003" s="3">
        <v>7085</v>
      </c>
      <c r="L1003" t="s">
        <v>750</v>
      </c>
      <c r="M1003" t="s">
        <v>31</v>
      </c>
      <c r="N1003" t="s">
        <v>783</v>
      </c>
      <c r="O1003" t="s">
        <v>2758</v>
      </c>
      <c r="P1003" t="s">
        <v>22</v>
      </c>
      <c r="Q1003" s="1">
        <v>43889.652592592603</v>
      </c>
    </row>
    <row r="1004" spans="1:17" x14ac:dyDescent="0.35">
      <c r="A1004" s="1">
        <v>43890</v>
      </c>
      <c r="B1004" t="s">
        <v>1100</v>
      </c>
      <c r="C1004" t="s">
        <v>2762</v>
      </c>
      <c r="D1004" t="s">
        <v>1143</v>
      </c>
      <c r="F1004" t="s">
        <v>2763</v>
      </c>
      <c r="G1004" t="s">
        <v>2751</v>
      </c>
      <c r="H1004" t="s">
        <v>1103</v>
      </c>
      <c r="J1004" s="2">
        <v>0</v>
      </c>
      <c r="K1004" s="3">
        <v>-6533</v>
      </c>
      <c r="L1004" t="s">
        <v>750</v>
      </c>
      <c r="M1004" t="s">
        <v>31</v>
      </c>
      <c r="N1004" t="s">
        <v>783</v>
      </c>
      <c r="O1004" t="s">
        <v>2764</v>
      </c>
      <c r="P1004" t="s">
        <v>22</v>
      </c>
      <c r="Q1004" s="1">
        <v>43949.754340277781</v>
      </c>
    </row>
    <row r="1005" spans="1:17" x14ac:dyDescent="0.35">
      <c r="A1005" s="1">
        <v>43707</v>
      </c>
      <c r="B1005" t="s">
        <v>24</v>
      </c>
      <c r="C1005" t="s">
        <v>2853</v>
      </c>
      <c r="D1005" t="s">
        <v>2854</v>
      </c>
      <c r="F1005" t="s">
        <v>2855</v>
      </c>
      <c r="G1005" t="s">
        <v>782</v>
      </c>
      <c r="H1005" t="s">
        <v>749</v>
      </c>
      <c r="J1005" s="2">
        <v>0</v>
      </c>
      <c r="K1005" s="3">
        <v>17897</v>
      </c>
      <c r="L1005" t="s">
        <v>750</v>
      </c>
      <c r="M1005" t="s">
        <v>31</v>
      </c>
      <c r="N1005" t="s">
        <v>783</v>
      </c>
      <c r="P1005" t="s">
        <v>22</v>
      </c>
      <c r="Q1005" s="1">
        <v>44008.453842592593</v>
      </c>
    </row>
    <row r="1006" spans="1:17" x14ac:dyDescent="0.35">
      <c r="A1006" s="1">
        <v>43707</v>
      </c>
      <c r="B1006" t="s">
        <v>24</v>
      </c>
      <c r="C1006" t="s">
        <v>2880</v>
      </c>
      <c r="F1006" t="s">
        <v>1088</v>
      </c>
      <c r="G1006" t="s">
        <v>782</v>
      </c>
      <c r="H1006" t="s">
        <v>838</v>
      </c>
      <c r="I1006" t="s">
        <v>471</v>
      </c>
      <c r="J1006" s="2">
        <v>2120</v>
      </c>
      <c r="K1006" s="3">
        <v>54939.8</v>
      </c>
      <c r="L1006" t="s">
        <v>750</v>
      </c>
      <c r="M1006" t="s">
        <v>31</v>
      </c>
      <c r="N1006" t="s">
        <v>783</v>
      </c>
      <c r="O1006" t="s">
        <v>2881</v>
      </c>
      <c r="P1006" t="s">
        <v>22</v>
      </c>
      <c r="Q1006" s="1">
        <v>43949.739664351851</v>
      </c>
    </row>
    <row r="1007" spans="1:17" x14ac:dyDescent="0.35">
      <c r="A1007" s="1">
        <v>43707</v>
      </c>
      <c r="B1007" t="s">
        <v>24</v>
      </c>
      <c r="C1007" t="s">
        <v>2882</v>
      </c>
      <c r="F1007" t="s">
        <v>1088</v>
      </c>
      <c r="G1007" t="s">
        <v>782</v>
      </c>
      <c r="H1007" t="s">
        <v>838</v>
      </c>
      <c r="I1007" t="s">
        <v>471</v>
      </c>
      <c r="J1007" s="2">
        <v>3180</v>
      </c>
      <c r="K1007" s="3">
        <v>82409.7</v>
      </c>
      <c r="L1007" t="s">
        <v>750</v>
      </c>
      <c r="M1007" t="s">
        <v>31</v>
      </c>
      <c r="N1007" t="s">
        <v>783</v>
      </c>
      <c r="O1007" t="s">
        <v>2881</v>
      </c>
      <c r="P1007" t="s">
        <v>22</v>
      </c>
      <c r="Q1007" s="1">
        <v>43949.739664351851</v>
      </c>
    </row>
    <row r="1008" spans="1:17" x14ac:dyDescent="0.35">
      <c r="A1008" s="1">
        <v>43707</v>
      </c>
      <c r="B1008" t="s">
        <v>24</v>
      </c>
      <c r="C1008" t="s">
        <v>2883</v>
      </c>
      <c r="F1008" t="s">
        <v>1088</v>
      </c>
      <c r="G1008" t="s">
        <v>782</v>
      </c>
      <c r="H1008" t="s">
        <v>838</v>
      </c>
      <c r="I1008" t="s">
        <v>471</v>
      </c>
      <c r="J1008" s="2">
        <v>1135</v>
      </c>
      <c r="K1008" s="3">
        <v>29413.53</v>
      </c>
      <c r="L1008" t="s">
        <v>750</v>
      </c>
      <c r="M1008" t="s">
        <v>31</v>
      </c>
      <c r="N1008" t="s">
        <v>783</v>
      </c>
      <c r="O1008" t="s">
        <v>2881</v>
      </c>
      <c r="P1008" t="s">
        <v>22</v>
      </c>
      <c r="Q1008" s="1">
        <v>43949.739664351851</v>
      </c>
    </row>
    <row r="1009" spans="1:17" x14ac:dyDescent="0.35">
      <c r="A1009" s="1">
        <v>43707</v>
      </c>
      <c r="B1009" t="s">
        <v>24</v>
      </c>
      <c r="C1009" t="s">
        <v>2884</v>
      </c>
      <c r="F1009" t="s">
        <v>1088</v>
      </c>
      <c r="G1009" t="s">
        <v>782</v>
      </c>
      <c r="H1009" t="s">
        <v>838</v>
      </c>
      <c r="I1009" t="s">
        <v>471</v>
      </c>
      <c r="J1009" s="2">
        <v>1060</v>
      </c>
      <c r="K1009" s="3">
        <v>27469.9</v>
      </c>
      <c r="L1009" t="s">
        <v>750</v>
      </c>
      <c r="M1009" t="s">
        <v>31</v>
      </c>
      <c r="N1009" t="s">
        <v>783</v>
      </c>
      <c r="O1009" t="s">
        <v>2881</v>
      </c>
      <c r="P1009" t="s">
        <v>22</v>
      </c>
      <c r="Q1009" s="1">
        <v>43949.739664351851</v>
      </c>
    </row>
    <row r="1010" spans="1:17" x14ac:dyDescent="0.35">
      <c r="A1010" s="1">
        <v>43707</v>
      </c>
      <c r="B1010" t="s">
        <v>24</v>
      </c>
      <c r="C1010" t="s">
        <v>2885</v>
      </c>
      <c r="F1010" t="s">
        <v>1088</v>
      </c>
      <c r="G1010" t="s">
        <v>782</v>
      </c>
      <c r="H1010" t="s">
        <v>838</v>
      </c>
      <c r="I1010" t="s">
        <v>471</v>
      </c>
      <c r="J1010" s="2">
        <v>3180</v>
      </c>
      <c r="K1010" s="3">
        <v>82409.7</v>
      </c>
      <c r="L1010" t="s">
        <v>750</v>
      </c>
      <c r="M1010" t="s">
        <v>31</v>
      </c>
      <c r="N1010" t="s">
        <v>783</v>
      </c>
      <c r="O1010" t="s">
        <v>2881</v>
      </c>
      <c r="P1010" t="s">
        <v>22</v>
      </c>
      <c r="Q1010" s="1">
        <v>43949.739664351851</v>
      </c>
    </row>
    <row r="1011" spans="1:17" x14ac:dyDescent="0.35">
      <c r="A1011" s="1">
        <v>43707</v>
      </c>
      <c r="B1011" t="s">
        <v>24</v>
      </c>
      <c r="C1011" t="s">
        <v>2886</v>
      </c>
      <c r="F1011" t="s">
        <v>1088</v>
      </c>
      <c r="G1011" t="s">
        <v>782</v>
      </c>
      <c r="H1011" t="s">
        <v>838</v>
      </c>
      <c r="I1011" t="s">
        <v>471</v>
      </c>
      <c r="J1011" s="2">
        <v>3105</v>
      </c>
      <c r="K1011" s="3">
        <v>80466.080000000002</v>
      </c>
      <c r="L1011" t="s">
        <v>750</v>
      </c>
      <c r="M1011" t="s">
        <v>31</v>
      </c>
      <c r="N1011" t="s">
        <v>783</v>
      </c>
      <c r="O1011" t="s">
        <v>2881</v>
      </c>
      <c r="P1011" t="s">
        <v>22</v>
      </c>
      <c r="Q1011" s="1">
        <v>43949.739664351851</v>
      </c>
    </row>
    <row r="1012" spans="1:17" x14ac:dyDescent="0.35">
      <c r="A1012" s="1">
        <v>43707</v>
      </c>
      <c r="B1012" t="s">
        <v>24</v>
      </c>
      <c r="C1012" t="s">
        <v>2887</v>
      </c>
      <c r="F1012" t="s">
        <v>1088</v>
      </c>
      <c r="G1012" t="s">
        <v>782</v>
      </c>
      <c r="H1012" t="s">
        <v>838</v>
      </c>
      <c r="I1012" t="s">
        <v>471</v>
      </c>
      <c r="J1012" s="2">
        <v>2195</v>
      </c>
      <c r="K1012" s="3">
        <v>56883.43</v>
      </c>
      <c r="L1012" t="s">
        <v>750</v>
      </c>
      <c r="M1012" t="s">
        <v>31</v>
      </c>
      <c r="N1012" t="s">
        <v>783</v>
      </c>
      <c r="O1012" t="s">
        <v>2881</v>
      </c>
      <c r="P1012" t="s">
        <v>22</v>
      </c>
      <c r="Q1012" s="1">
        <v>43949.739664351851</v>
      </c>
    </row>
    <row r="1013" spans="1:17" x14ac:dyDescent="0.35">
      <c r="A1013" s="1">
        <v>43707</v>
      </c>
      <c r="B1013" t="s">
        <v>24</v>
      </c>
      <c r="C1013" t="s">
        <v>2888</v>
      </c>
      <c r="F1013" t="s">
        <v>1088</v>
      </c>
      <c r="G1013" t="s">
        <v>782</v>
      </c>
      <c r="H1013" t="s">
        <v>838</v>
      </c>
      <c r="I1013" t="s">
        <v>471</v>
      </c>
      <c r="J1013" s="2">
        <v>1060</v>
      </c>
      <c r="K1013" s="3">
        <v>27469.9</v>
      </c>
      <c r="L1013" t="s">
        <v>750</v>
      </c>
      <c r="M1013" t="s">
        <v>31</v>
      </c>
      <c r="N1013" t="s">
        <v>783</v>
      </c>
      <c r="O1013" t="s">
        <v>2881</v>
      </c>
      <c r="P1013" t="s">
        <v>22</v>
      </c>
      <c r="Q1013" s="1">
        <v>43949.739664351851</v>
      </c>
    </row>
    <row r="1014" spans="1:17" x14ac:dyDescent="0.35">
      <c r="A1014" s="1">
        <v>43707</v>
      </c>
      <c r="B1014" t="s">
        <v>24</v>
      </c>
      <c r="C1014" t="s">
        <v>2889</v>
      </c>
      <c r="F1014" t="s">
        <v>1088</v>
      </c>
      <c r="G1014" t="s">
        <v>782</v>
      </c>
      <c r="H1014" t="s">
        <v>838</v>
      </c>
      <c r="I1014" t="s">
        <v>471</v>
      </c>
      <c r="J1014" s="2">
        <v>1060</v>
      </c>
      <c r="K1014" s="3">
        <v>27469.9</v>
      </c>
      <c r="L1014" t="s">
        <v>750</v>
      </c>
      <c r="M1014" t="s">
        <v>31</v>
      </c>
      <c r="N1014" t="s">
        <v>783</v>
      </c>
      <c r="O1014" t="s">
        <v>2881</v>
      </c>
      <c r="P1014" t="s">
        <v>22</v>
      </c>
      <c r="Q1014" s="1">
        <v>43949.739664351851</v>
      </c>
    </row>
    <row r="1015" spans="1:17" x14ac:dyDescent="0.35">
      <c r="A1015" s="1">
        <v>43707</v>
      </c>
      <c r="B1015" t="s">
        <v>24</v>
      </c>
      <c r="C1015" t="s">
        <v>2890</v>
      </c>
      <c r="F1015" t="s">
        <v>1088</v>
      </c>
      <c r="G1015" t="s">
        <v>782</v>
      </c>
      <c r="H1015" t="s">
        <v>838</v>
      </c>
      <c r="I1015" t="s">
        <v>471</v>
      </c>
      <c r="J1015" s="2">
        <v>3330</v>
      </c>
      <c r="K1015" s="3">
        <v>86296.95</v>
      </c>
      <c r="L1015" t="s">
        <v>750</v>
      </c>
      <c r="M1015" t="s">
        <v>31</v>
      </c>
      <c r="N1015" t="s">
        <v>783</v>
      </c>
      <c r="O1015" t="s">
        <v>2881</v>
      </c>
      <c r="P1015" t="s">
        <v>22</v>
      </c>
      <c r="Q1015" s="1">
        <v>43949.739664351851</v>
      </c>
    </row>
    <row r="1016" spans="1:17" x14ac:dyDescent="0.35">
      <c r="A1016" s="1">
        <v>43707</v>
      </c>
      <c r="B1016" t="s">
        <v>24</v>
      </c>
      <c r="C1016" t="s">
        <v>2891</v>
      </c>
      <c r="F1016" t="s">
        <v>1088</v>
      </c>
      <c r="G1016" t="s">
        <v>782</v>
      </c>
      <c r="H1016" t="s">
        <v>838</v>
      </c>
      <c r="I1016" t="s">
        <v>471</v>
      </c>
      <c r="J1016" s="2">
        <v>1060</v>
      </c>
      <c r="K1016" s="3">
        <v>27469.9</v>
      </c>
      <c r="L1016" t="s">
        <v>750</v>
      </c>
      <c r="M1016" t="s">
        <v>31</v>
      </c>
      <c r="N1016" t="s">
        <v>783</v>
      </c>
      <c r="O1016" t="s">
        <v>2881</v>
      </c>
      <c r="P1016" t="s">
        <v>22</v>
      </c>
      <c r="Q1016" s="1">
        <v>43949.739664351851</v>
      </c>
    </row>
    <row r="1017" spans="1:17" x14ac:dyDescent="0.35">
      <c r="A1017" s="1">
        <v>43707</v>
      </c>
      <c r="B1017" t="s">
        <v>24</v>
      </c>
      <c r="C1017" t="s">
        <v>2892</v>
      </c>
      <c r="F1017" t="s">
        <v>1088</v>
      </c>
      <c r="G1017" t="s">
        <v>782</v>
      </c>
      <c r="H1017" t="s">
        <v>838</v>
      </c>
      <c r="I1017" t="s">
        <v>471</v>
      </c>
      <c r="J1017" s="2">
        <v>3330</v>
      </c>
      <c r="K1017" s="3">
        <v>86296.95</v>
      </c>
      <c r="L1017" t="s">
        <v>750</v>
      </c>
      <c r="M1017" t="s">
        <v>31</v>
      </c>
      <c r="N1017" t="s">
        <v>783</v>
      </c>
      <c r="O1017" t="s">
        <v>2881</v>
      </c>
      <c r="P1017" t="s">
        <v>22</v>
      </c>
      <c r="Q1017" s="1">
        <v>43949.739664351851</v>
      </c>
    </row>
    <row r="1018" spans="1:17" x14ac:dyDescent="0.35">
      <c r="A1018" s="1">
        <v>43707</v>
      </c>
      <c r="B1018" t="s">
        <v>24</v>
      </c>
      <c r="C1018" t="s">
        <v>2893</v>
      </c>
      <c r="F1018" t="s">
        <v>1088</v>
      </c>
      <c r="G1018" t="s">
        <v>782</v>
      </c>
      <c r="H1018" t="s">
        <v>838</v>
      </c>
      <c r="I1018" t="s">
        <v>471</v>
      </c>
      <c r="J1018" s="2">
        <v>1060</v>
      </c>
      <c r="K1018" s="3">
        <v>27469.9</v>
      </c>
      <c r="L1018" t="s">
        <v>750</v>
      </c>
      <c r="M1018" t="s">
        <v>31</v>
      </c>
      <c r="N1018" t="s">
        <v>783</v>
      </c>
      <c r="O1018" t="s">
        <v>2881</v>
      </c>
      <c r="P1018" t="s">
        <v>22</v>
      </c>
      <c r="Q1018" s="1">
        <v>43949.739664351851</v>
      </c>
    </row>
    <row r="1019" spans="1:17" x14ac:dyDescent="0.35">
      <c r="A1019" s="1">
        <v>43707</v>
      </c>
      <c r="B1019" t="s">
        <v>24</v>
      </c>
      <c r="C1019" t="s">
        <v>2894</v>
      </c>
      <c r="F1019" t="s">
        <v>1088</v>
      </c>
      <c r="G1019" t="s">
        <v>782</v>
      </c>
      <c r="H1019" t="s">
        <v>838</v>
      </c>
      <c r="I1019" t="s">
        <v>471</v>
      </c>
      <c r="J1019" s="2">
        <v>2195</v>
      </c>
      <c r="K1019" s="3">
        <v>56883.43</v>
      </c>
      <c r="L1019" t="s">
        <v>750</v>
      </c>
      <c r="M1019" t="s">
        <v>31</v>
      </c>
      <c r="N1019" t="s">
        <v>783</v>
      </c>
      <c r="O1019" t="s">
        <v>2881</v>
      </c>
      <c r="P1019" t="s">
        <v>22</v>
      </c>
      <c r="Q1019" s="1">
        <v>43949.739664351851</v>
      </c>
    </row>
    <row r="1020" spans="1:17" x14ac:dyDescent="0.35">
      <c r="A1020" s="1">
        <v>43747</v>
      </c>
      <c r="B1020" t="s">
        <v>24</v>
      </c>
      <c r="C1020" t="s">
        <v>1238</v>
      </c>
      <c r="D1020" t="s">
        <v>1239</v>
      </c>
      <c r="E1020" t="s">
        <v>1212</v>
      </c>
      <c r="F1020" t="s">
        <v>1240</v>
      </c>
      <c r="G1020" t="s">
        <v>1103</v>
      </c>
      <c r="H1020" t="s">
        <v>838</v>
      </c>
      <c r="I1020" t="s">
        <v>471</v>
      </c>
      <c r="J1020" s="2">
        <v>372</v>
      </c>
      <c r="K1020" s="3">
        <v>9606.9</v>
      </c>
      <c r="L1020" t="s">
        <v>750</v>
      </c>
      <c r="M1020" t="s">
        <v>31</v>
      </c>
      <c r="N1020" t="s">
        <v>1241</v>
      </c>
      <c r="P1020" t="s">
        <v>22</v>
      </c>
      <c r="Q1020" s="1">
        <v>43983.707465277781</v>
      </c>
    </row>
    <row r="1021" spans="1:17" x14ac:dyDescent="0.35">
      <c r="A1021" s="1">
        <v>43747</v>
      </c>
      <c r="B1021" t="s">
        <v>24</v>
      </c>
      <c r="C1021" t="s">
        <v>1242</v>
      </c>
      <c r="D1021" t="s">
        <v>1239</v>
      </c>
      <c r="E1021" t="s">
        <v>1212</v>
      </c>
      <c r="F1021" t="s">
        <v>1240</v>
      </c>
      <c r="G1021" t="s">
        <v>1103</v>
      </c>
      <c r="H1021" t="s">
        <v>838</v>
      </c>
      <c r="I1021" t="s">
        <v>471</v>
      </c>
      <c r="J1021" s="2">
        <v>2321</v>
      </c>
      <c r="K1021" s="3">
        <v>59939.83</v>
      </c>
      <c r="L1021" t="s">
        <v>750</v>
      </c>
      <c r="M1021" t="s">
        <v>31</v>
      </c>
      <c r="N1021" t="s">
        <v>1241</v>
      </c>
      <c r="P1021" t="s">
        <v>22</v>
      </c>
      <c r="Q1021" s="1">
        <v>43983.707465277781</v>
      </c>
    </row>
    <row r="1022" spans="1:17" x14ac:dyDescent="0.35">
      <c r="A1022" s="1">
        <v>43754</v>
      </c>
      <c r="B1022" t="s">
        <v>24</v>
      </c>
      <c r="C1022" t="s">
        <v>1250</v>
      </c>
      <c r="E1022" t="s">
        <v>1212</v>
      </c>
      <c r="F1022" t="s">
        <v>1251</v>
      </c>
      <c r="G1022" t="s">
        <v>1103</v>
      </c>
      <c r="H1022" t="s">
        <v>749</v>
      </c>
      <c r="J1022" s="2">
        <v>0</v>
      </c>
      <c r="K1022" s="3">
        <v>5500</v>
      </c>
      <c r="N1022" t="s">
        <v>1241</v>
      </c>
      <c r="P1022" t="s">
        <v>22</v>
      </c>
      <c r="Q1022" s="1">
        <v>43983.707465277781</v>
      </c>
    </row>
    <row r="1023" spans="1:17" x14ac:dyDescent="0.35">
      <c r="A1023" s="1">
        <v>43754</v>
      </c>
      <c r="B1023" t="s">
        <v>24</v>
      </c>
      <c r="C1023" t="s">
        <v>1252</v>
      </c>
      <c r="D1023" t="s">
        <v>1253</v>
      </c>
      <c r="E1023" t="s">
        <v>1212</v>
      </c>
      <c r="F1023" t="s">
        <v>1254</v>
      </c>
      <c r="G1023" t="s">
        <v>1103</v>
      </c>
      <c r="H1023" t="s">
        <v>838</v>
      </c>
      <c r="I1023" t="s">
        <v>471</v>
      </c>
      <c r="J1023" s="2">
        <v>275</v>
      </c>
      <c r="K1023" s="3">
        <v>7084</v>
      </c>
      <c r="L1023" t="s">
        <v>750</v>
      </c>
      <c r="M1023" t="s">
        <v>31</v>
      </c>
      <c r="N1023" t="s">
        <v>1241</v>
      </c>
      <c r="P1023" t="s">
        <v>22</v>
      </c>
      <c r="Q1023" s="1">
        <v>43983.707465277781</v>
      </c>
    </row>
    <row r="1024" spans="1:17" x14ac:dyDescent="0.35">
      <c r="A1024" s="1">
        <v>43754</v>
      </c>
      <c r="B1024" t="s">
        <v>24</v>
      </c>
      <c r="C1024" t="s">
        <v>1255</v>
      </c>
      <c r="D1024" t="s">
        <v>1253</v>
      </c>
      <c r="E1024" t="s">
        <v>1212</v>
      </c>
      <c r="F1024" t="s">
        <v>1254</v>
      </c>
      <c r="G1024" t="s">
        <v>1103</v>
      </c>
      <c r="H1024" t="s">
        <v>838</v>
      </c>
      <c r="I1024" t="s">
        <v>471</v>
      </c>
      <c r="J1024" s="2">
        <v>2919.95</v>
      </c>
      <c r="K1024" s="3">
        <v>75217.91</v>
      </c>
      <c r="L1024" t="s">
        <v>750</v>
      </c>
      <c r="M1024" t="s">
        <v>31</v>
      </c>
      <c r="N1024" t="s">
        <v>1241</v>
      </c>
      <c r="P1024" t="s">
        <v>22</v>
      </c>
      <c r="Q1024" s="1">
        <v>43983.707465277781</v>
      </c>
    </row>
    <row r="1025" spans="1:17" x14ac:dyDescent="0.35">
      <c r="A1025" s="1">
        <v>43754</v>
      </c>
      <c r="B1025" t="s">
        <v>24</v>
      </c>
      <c r="C1025" t="s">
        <v>1256</v>
      </c>
      <c r="D1025" t="s">
        <v>1253</v>
      </c>
      <c r="E1025" t="s">
        <v>1212</v>
      </c>
      <c r="F1025" t="s">
        <v>1254</v>
      </c>
      <c r="G1025" t="s">
        <v>1103</v>
      </c>
      <c r="H1025" t="s">
        <v>838</v>
      </c>
      <c r="I1025" t="s">
        <v>471</v>
      </c>
      <c r="J1025" s="2">
        <v>247.81</v>
      </c>
      <c r="K1025" s="3">
        <v>6383.59</v>
      </c>
      <c r="L1025" t="s">
        <v>750</v>
      </c>
      <c r="M1025" t="s">
        <v>31</v>
      </c>
      <c r="N1025" t="s">
        <v>1241</v>
      </c>
      <c r="P1025" t="s">
        <v>22</v>
      </c>
      <c r="Q1025" s="1">
        <v>43983.707465277781</v>
      </c>
    </row>
    <row r="1026" spans="1:17" x14ac:dyDescent="0.35">
      <c r="A1026" s="1">
        <v>43747</v>
      </c>
      <c r="B1026" t="s">
        <v>24</v>
      </c>
      <c r="C1026" t="s">
        <v>1732</v>
      </c>
      <c r="E1026" t="s">
        <v>1733</v>
      </c>
      <c r="F1026" t="s">
        <v>1734</v>
      </c>
      <c r="G1026" t="s">
        <v>1609</v>
      </c>
      <c r="H1026" t="s">
        <v>749</v>
      </c>
      <c r="J1026" s="2">
        <v>0</v>
      </c>
      <c r="K1026" s="3">
        <v>2656</v>
      </c>
      <c r="L1026" t="s">
        <v>750</v>
      </c>
      <c r="M1026" t="s">
        <v>31</v>
      </c>
      <c r="N1026" t="s">
        <v>1241</v>
      </c>
      <c r="P1026" t="s">
        <v>22</v>
      </c>
      <c r="Q1026" s="1">
        <v>43983.707465277781</v>
      </c>
    </row>
    <row r="1027" spans="1:17" x14ac:dyDescent="0.35">
      <c r="A1027" s="1">
        <v>43747</v>
      </c>
      <c r="B1027" t="s">
        <v>24</v>
      </c>
      <c r="C1027" t="s">
        <v>1735</v>
      </c>
      <c r="E1027" t="s">
        <v>1736</v>
      </c>
      <c r="F1027" t="s">
        <v>1737</v>
      </c>
      <c r="G1027" t="s">
        <v>1609</v>
      </c>
      <c r="H1027" t="s">
        <v>749</v>
      </c>
      <c r="J1027" s="2">
        <v>0</v>
      </c>
      <c r="K1027" s="3">
        <v>1640</v>
      </c>
      <c r="L1027" t="s">
        <v>750</v>
      </c>
      <c r="M1027" t="s">
        <v>31</v>
      </c>
      <c r="N1027" t="s">
        <v>1241</v>
      </c>
      <c r="P1027" t="s">
        <v>22</v>
      </c>
      <c r="Q1027" s="1">
        <v>43983.707465277781</v>
      </c>
    </row>
    <row r="1028" spans="1:17" x14ac:dyDescent="0.35">
      <c r="A1028" s="1">
        <v>43747</v>
      </c>
      <c r="B1028" t="s">
        <v>24</v>
      </c>
      <c r="C1028" t="s">
        <v>1738</v>
      </c>
      <c r="E1028" t="s">
        <v>1736</v>
      </c>
      <c r="F1028" t="s">
        <v>1737</v>
      </c>
      <c r="G1028" t="s">
        <v>1609</v>
      </c>
      <c r="H1028" t="s">
        <v>749</v>
      </c>
      <c r="J1028" s="2">
        <v>0</v>
      </c>
      <c r="K1028" s="3">
        <v>1136</v>
      </c>
      <c r="L1028" t="s">
        <v>750</v>
      </c>
      <c r="M1028" t="s">
        <v>31</v>
      </c>
      <c r="N1028" t="s">
        <v>1241</v>
      </c>
      <c r="P1028" t="s">
        <v>22</v>
      </c>
      <c r="Q1028" s="1">
        <v>43983.707465277781</v>
      </c>
    </row>
    <row r="1029" spans="1:17" x14ac:dyDescent="0.35">
      <c r="A1029" s="1">
        <v>43747</v>
      </c>
      <c r="B1029" t="s">
        <v>24</v>
      </c>
      <c r="C1029" t="s">
        <v>1739</v>
      </c>
      <c r="E1029" t="s">
        <v>1736</v>
      </c>
      <c r="F1029" t="s">
        <v>1737</v>
      </c>
      <c r="G1029" t="s">
        <v>1609</v>
      </c>
      <c r="H1029" t="s">
        <v>749</v>
      </c>
      <c r="J1029" s="2">
        <v>0</v>
      </c>
      <c r="K1029" s="3">
        <v>1728</v>
      </c>
      <c r="L1029" t="s">
        <v>750</v>
      </c>
      <c r="M1029" t="s">
        <v>31</v>
      </c>
      <c r="N1029" t="s">
        <v>1241</v>
      </c>
      <c r="P1029" t="s">
        <v>22</v>
      </c>
      <c r="Q1029" s="1">
        <v>43983.707465277781</v>
      </c>
    </row>
    <row r="1030" spans="1:17" x14ac:dyDescent="0.35">
      <c r="A1030" s="1">
        <v>43747</v>
      </c>
      <c r="B1030" t="s">
        <v>24</v>
      </c>
      <c r="C1030" t="s">
        <v>1740</v>
      </c>
      <c r="E1030" t="s">
        <v>1736</v>
      </c>
      <c r="F1030" t="s">
        <v>1737</v>
      </c>
      <c r="G1030" t="s">
        <v>1609</v>
      </c>
      <c r="H1030" t="s">
        <v>749</v>
      </c>
      <c r="J1030" s="2">
        <v>0</v>
      </c>
      <c r="K1030" s="3">
        <v>1592</v>
      </c>
      <c r="L1030" t="s">
        <v>750</v>
      </c>
      <c r="M1030" t="s">
        <v>31</v>
      </c>
      <c r="N1030" t="s">
        <v>1241</v>
      </c>
      <c r="P1030" t="s">
        <v>22</v>
      </c>
      <c r="Q1030" s="1">
        <v>43983.707465277781</v>
      </c>
    </row>
    <row r="1031" spans="1:17" x14ac:dyDescent="0.35">
      <c r="A1031" s="1">
        <v>43747</v>
      </c>
      <c r="B1031" t="s">
        <v>24</v>
      </c>
      <c r="C1031" t="s">
        <v>1741</v>
      </c>
      <c r="E1031" t="s">
        <v>1093</v>
      </c>
      <c r="F1031" t="s">
        <v>1742</v>
      </c>
      <c r="G1031" t="s">
        <v>1609</v>
      </c>
      <c r="H1031" t="s">
        <v>838</v>
      </c>
      <c r="I1031" t="s">
        <v>471</v>
      </c>
      <c r="J1031" s="2">
        <v>73.099999999999994</v>
      </c>
      <c r="K1031" s="3">
        <v>1887.81</v>
      </c>
      <c r="L1031" t="s">
        <v>750</v>
      </c>
      <c r="M1031" t="s">
        <v>31</v>
      </c>
      <c r="N1031" t="s">
        <v>1241</v>
      </c>
      <c r="P1031" t="s">
        <v>22</v>
      </c>
      <c r="Q1031" s="1">
        <v>43983.707465277781</v>
      </c>
    </row>
    <row r="1032" spans="1:17" x14ac:dyDescent="0.35">
      <c r="A1032" s="1">
        <v>43742</v>
      </c>
      <c r="B1032" t="s">
        <v>1111</v>
      </c>
      <c r="C1032" t="s">
        <v>2062</v>
      </c>
      <c r="E1032" t="s">
        <v>1736</v>
      </c>
      <c r="F1032" t="s">
        <v>2063</v>
      </c>
      <c r="G1032" t="s">
        <v>2040</v>
      </c>
      <c r="H1032" t="s">
        <v>1609</v>
      </c>
      <c r="J1032" s="2">
        <v>0</v>
      </c>
      <c r="K1032" s="3">
        <v>6096</v>
      </c>
      <c r="L1032" t="s">
        <v>750</v>
      </c>
      <c r="M1032" t="s">
        <v>31</v>
      </c>
      <c r="N1032" t="s">
        <v>1241</v>
      </c>
      <c r="O1032" t="s">
        <v>2064</v>
      </c>
      <c r="P1032" t="s">
        <v>22</v>
      </c>
      <c r="Q1032" s="1">
        <v>43983.707465277781</v>
      </c>
    </row>
    <row r="1033" spans="1:17" x14ac:dyDescent="0.35">
      <c r="A1033" s="1">
        <v>43742</v>
      </c>
      <c r="B1033" t="s">
        <v>1111</v>
      </c>
      <c r="C1033" t="s">
        <v>2065</v>
      </c>
      <c r="E1033" t="s">
        <v>1733</v>
      </c>
      <c r="F1033" t="s">
        <v>2066</v>
      </c>
      <c r="G1033" t="s">
        <v>2040</v>
      </c>
      <c r="H1033" t="s">
        <v>1609</v>
      </c>
      <c r="J1033" s="2">
        <v>0</v>
      </c>
      <c r="K1033" s="3">
        <v>2656</v>
      </c>
      <c r="L1033" t="s">
        <v>750</v>
      </c>
      <c r="M1033" t="s">
        <v>31</v>
      </c>
      <c r="N1033" t="s">
        <v>1241</v>
      </c>
      <c r="O1033" t="s">
        <v>2064</v>
      </c>
      <c r="P1033" t="s">
        <v>22</v>
      </c>
      <c r="Q1033" s="1">
        <v>43983.707465277781</v>
      </c>
    </row>
    <row r="1034" spans="1:17" x14ac:dyDescent="0.35">
      <c r="A1034" s="1">
        <v>43747</v>
      </c>
      <c r="B1034" t="s">
        <v>1111</v>
      </c>
      <c r="C1034" t="s">
        <v>2067</v>
      </c>
      <c r="E1034" t="s">
        <v>1093</v>
      </c>
      <c r="F1034" t="s">
        <v>2068</v>
      </c>
      <c r="G1034" t="s">
        <v>2040</v>
      </c>
      <c r="H1034" t="s">
        <v>1609</v>
      </c>
      <c r="I1034" t="s">
        <v>471</v>
      </c>
      <c r="J1034" s="2">
        <v>73.099999999999994</v>
      </c>
      <c r="K1034" s="3">
        <v>1887.81</v>
      </c>
      <c r="L1034" t="s">
        <v>750</v>
      </c>
      <c r="M1034" t="s">
        <v>31</v>
      </c>
      <c r="N1034" t="s">
        <v>1241</v>
      </c>
      <c r="O1034" t="s">
        <v>2069</v>
      </c>
      <c r="P1034" t="s">
        <v>22</v>
      </c>
      <c r="Q1034" s="1">
        <v>43983.707465277781</v>
      </c>
    </row>
    <row r="1035" spans="1:17" x14ac:dyDescent="0.35">
      <c r="A1035" s="1">
        <v>43747</v>
      </c>
      <c r="B1035" t="s">
        <v>1100</v>
      </c>
      <c r="C1035" t="s">
        <v>2548</v>
      </c>
      <c r="D1035" t="s">
        <v>1239</v>
      </c>
      <c r="E1035" t="s">
        <v>1212</v>
      </c>
      <c r="F1035" t="s">
        <v>2549</v>
      </c>
      <c r="G1035" t="s">
        <v>2538</v>
      </c>
      <c r="H1035" t="s">
        <v>1103</v>
      </c>
      <c r="I1035" t="s">
        <v>471</v>
      </c>
      <c r="J1035" s="2">
        <v>2693</v>
      </c>
      <c r="K1035" s="3">
        <v>69546.73</v>
      </c>
      <c r="L1035" t="s">
        <v>750</v>
      </c>
      <c r="M1035" t="s">
        <v>31</v>
      </c>
      <c r="N1035" t="s">
        <v>1241</v>
      </c>
      <c r="O1035" t="s">
        <v>2550</v>
      </c>
      <c r="P1035" t="s">
        <v>22</v>
      </c>
      <c r="Q1035" s="1">
        <v>43983.707465277781</v>
      </c>
    </row>
    <row r="1036" spans="1:17" x14ac:dyDescent="0.35">
      <c r="A1036" s="1">
        <v>43754</v>
      </c>
      <c r="B1036" t="s">
        <v>1100</v>
      </c>
      <c r="C1036" t="s">
        <v>2551</v>
      </c>
      <c r="D1036" t="s">
        <v>1253</v>
      </c>
      <c r="E1036" t="s">
        <v>1212</v>
      </c>
      <c r="F1036" t="s">
        <v>2552</v>
      </c>
      <c r="G1036" t="s">
        <v>2538</v>
      </c>
      <c r="H1036" t="s">
        <v>1103</v>
      </c>
      <c r="I1036" t="s">
        <v>471</v>
      </c>
      <c r="J1036" s="2">
        <v>3442.76</v>
      </c>
      <c r="K1036" s="3">
        <v>88685.5</v>
      </c>
      <c r="L1036" t="s">
        <v>750</v>
      </c>
      <c r="M1036" t="s">
        <v>31</v>
      </c>
      <c r="N1036" t="s">
        <v>1241</v>
      </c>
      <c r="O1036" t="s">
        <v>2553</v>
      </c>
      <c r="P1036" t="s">
        <v>22</v>
      </c>
      <c r="Q1036" s="1">
        <v>43983.707465277781</v>
      </c>
    </row>
    <row r="1037" spans="1:17" x14ac:dyDescent="0.35">
      <c r="A1037" s="1">
        <v>43754</v>
      </c>
      <c r="B1037" t="s">
        <v>1100</v>
      </c>
      <c r="C1037" t="s">
        <v>2554</v>
      </c>
      <c r="E1037" t="s">
        <v>1212</v>
      </c>
      <c r="F1037" t="s">
        <v>2555</v>
      </c>
      <c r="G1037" t="s">
        <v>2538</v>
      </c>
      <c r="H1037" t="s">
        <v>1103</v>
      </c>
      <c r="J1037" s="2">
        <v>0</v>
      </c>
      <c r="K1037" s="3">
        <v>5500</v>
      </c>
      <c r="L1037" t="s">
        <v>750</v>
      </c>
      <c r="M1037" t="s">
        <v>31</v>
      </c>
      <c r="N1037" t="s">
        <v>1241</v>
      </c>
      <c r="O1037" t="s">
        <v>2556</v>
      </c>
      <c r="P1037" t="s">
        <v>22</v>
      </c>
      <c r="Q1037" s="1">
        <v>44092.612164351849</v>
      </c>
    </row>
    <row r="1038" spans="1:17" x14ac:dyDescent="0.35">
      <c r="A1038" s="1">
        <v>43914</v>
      </c>
      <c r="B1038" t="s">
        <v>24</v>
      </c>
      <c r="C1038" t="s">
        <v>1092</v>
      </c>
      <c r="E1038" t="s">
        <v>1093</v>
      </c>
      <c r="F1038" t="s">
        <v>1094</v>
      </c>
      <c r="G1038" t="s">
        <v>877</v>
      </c>
      <c r="H1038" t="s">
        <v>838</v>
      </c>
      <c r="I1038" t="s">
        <v>471</v>
      </c>
      <c r="J1038" s="2">
        <v>2240</v>
      </c>
      <c r="K1038" s="3">
        <v>62294.400000000001</v>
      </c>
      <c r="L1038" t="s">
        <v>750</v>
      </c>
      <c r="M1038" t="s">
        <v>31</v>
      </c>
      <c r="N1038" t="s">
        <v>1095</v>
      </c>
      <c r="P1038" t="s">
        <v>22</v>
      </c>
      <c r="Q1038" s="1">
        <v>43949.722777777781</v>
      </c>
    </row>
    <row r="1039" spans="1:17" x14ac:dyDescent="0.35">
      <c r="A1039" s="1">
        <v>43762</v>
      </c>
      <c r="B1039" t="s">
        <v>24</v>
      </c>
      <c r="C1039" t="s">
        <v>772</v>
      </c>
      <c r="D1039" t="s">
        <v>773</v>
      </c>
      <c r="F1039" t="s">
        <v>774</v>
      </c>
      <c r="G1039" t="s">
        <v>749</v>
      </c>
      <c r="H1039" t="s">
        <v>775</v>
      </c>
      <c r="J1039" s="2">
        <v>0</v>
      </c>
      <c r="K1039" s="3">
        <v>1359.57</v>
      </c>
      <c r="L1039" t="s">
        <v>750</v>
      </c>
      <c r="M1039" t="s">
        <v>31</v>
      </c>
      <c r="N1039" t="s">
        <v>776</v>
      </c>
      <c r="P1039" t="s">
        <v>22</v>
      </c>
      <c r="Q1039" s="1">
        <v>43949.727777777778</v>
      </c>
    </row>
    <row r="1040" spans="1:17" x14ac:dyDescent="0.35">
      <c r="A1040" s="1">
        <v>43655</v>
      </c>
      <c r="B1040" t="s">
        <v>24</v>
      </c>
      <c r="C1040" t="s">
        <v>1124</v>
      </c>
      <c r="D1040" t="s">
        <v>1125</v>
      </c>
      <c r="F1040" t="s">
        <v>1126</v>
      </c>
      <c r="G1040" t="s">
        <v>1103</v>
      </c>
      <c r="H1040" t="s">
        <v>749</v>
      </c>
      <c r="J1040" s="2">
        <v>0</v>
      </c>
      <c r="K1040" s="3">
        <v>19822.2</v>
      </c>
      <c r="L1040" t="s">
        <v>750</v>
      </c>
      <c r="M1040" t="s">
        <v>31</v>
      </c>
      <c r="N1040" t="s">
        <v>776</v>
      </c>
      <c r="P1040" t="s">
        <v>22</v>
      </c>
      <c r="Q1040" s="1">
        <v>43889.652592592603</v>
      </c>
    </row>
    <row r="1041" spans="1:17" x14ac:dyDescent="0.35">
      <c r="A1041" s="1">
        <v>43661</v>
      </c>
      <c r="B1041" t="s">
        <v>24</v>
      </c>
      <c r="C1041" t="s">
        <v>1140</v>
      </c>
      <c r="D1041" t="s">
        <v>1125</v>
      </c>
      <c r="F1041" t="s">
        <v>1141</v>
      </c>
      <c r="G1041" t="s">
        <v>1103</v>
      </c>
      <c r="H1041" t="s">
        <v>749</v>
      </c>
      <c r="J1041" s="2">
        <v>0</v>
      </c>
      <c r="K1041" s="3">
        <v>1650.78</v>
      </c>
      <c r="L1041" t="s">
        <v>750</v>
      </c>
      <c r="M1041" t="s">
        <v>31</v>
      </c>
      <c r="N1041" t="s">
        <v>776</v>
      </c>
      <c r="P1041" t="s">
        <v>22</v>
      </c>
      <c r="Q1041" s="1">
        <v>43889.652592592603</v>
      </c>
    </row>
    <row r="1042" spans="1:17" x14ac:dyDescent="0.35">
      <c r="A1042" s="1">
        <v>43738</v>
      </c>
      <c r="B1042" t="s">
        <v>24</v>
      </c>
      <c r="C1042" t="s">
        <v>1232</v>
      </c>
      <c r="D1042" t="s">
        <v>1125</v>
      </c>
      <c r="F1042" t="s">
        <v>1233</v>
      </c>
      <c r="G1042" t="s">
        <v>1103</v>
      </c>
      <c r="H1042" t="s">
        <v>749</v>
      </c>
      <c r="J1042" s="2">
        <v>0</v>
      </c>
      <c r="K1042" s="3">
        <v>1643.81</v>
      </c>
      <c r="L1042" t="s">
        <v>750</v>
      </c>
      <c r="M1042" t="s">
        <v>31</v>
      </c>
      <c r="N1042" t="s">
        <v>776</v>
      </c>
      <c r="P1042" t="s">
        <v>22</v>
      </c>
      <c r="Q1042" s="1">
        <v>43889.652592592603</v>
      </c>
    </row>
    <row r="1043" spans="1:17" x14ac:dyDescent="0.35">
      <c r="A1043" s="1">
        <v>43762</v>
      </c>
      <c r="B1043" t="s">
        <v>24</v>
      </c>
      <c r="C1043" t="s">
        <v>1263</v>
      </c>
      <c r="D1043" t="s">
        <v>1125</v>
      </c>
      <c r="F1043" t="s">
        <v>1264</v>
      </c>
      <c r="G1043" t="s">
        <v>1103</v>
      </c>
      <c r="H1043" t="s">
        <v>749</v>
      </c>
      <c r="J1043" s="2">
        <v>0</v>
      </c>
      <c r="K1043" s="3">
        <v>1359.57</v>
      </c>
      <c r="L1043" t="s">
        <v>750</v>
      </c>
      <c r="M1043" t="s">
        <v>31</v>
      </c>
      <c r="N1043" t="s">
        <v>776</v>
      </c>
      <c r="P1043" t="s">
        <v>22</v>
      </c>
      <c r="Q1043" s="1">
        <v>43889.652592592603</v>
      </c>
    </row>
    <row r="1044" spans="1:17" x14ac:dyDescent="0.35">
      <c r="A1044" s="1">
        <v>43805</v>
      </c>
      <c r="B1044" t="s">
        <v>24</v>
      </c>
      <c r="C1044" t="s">
        <v>1311</v>
      </c>
      <c r="D1044" t="s">
        <v>1125</v>
      </c>
      <c r="F1044" t="s">
        <v>1312</v>
      </c>
      <c r="G1044" t="s">
        <v>1103</v>
      </c>
      <c r="H1044" t="s">
        <v>749</v>
      </c>
      <c r="J1044" s="2">
        <v>0</v>
      </c>
      <c r="K1044" s="3">
        <v>1292.6500000000001</v>
      </c>
      <c r="L1044" t="s">
        <v>750</v>
      </c>
      <c r="M1044" t="s">
        <v>31</v>
      </c>
      <c r="N1044" t="s">
        <v>776</v>
      </c>
      <c r="P1044" t="s">
        <v>22</v>
      </c>
      <c r="Q1044" s="1">
        <v>43889.652592592603</v>
      </c>
    </row>
    <row r="1045" spans="1:17" x14ac:dyDescent="0.35">
      <c r="A1045" s="1">
        <v>43655</v>
      </c>
      <c r="B1045" t="s">
        <v>1100</v>
      </c>
      <c r="C1045" t="s">
        <v>2244</v>
      </c>
      <c r="D1045" t="s">
        <v>1125</v>
      </c>
      <c r="F1045" t="s">
        <v>2245</v>
      </c>
      <c r="G1045" t="s">
        <v>2246</v>
      </c>
      <c r="H1045" t="s">
        <v>1103</v>
      </c>
      <c r="J1045" s="2">
        <v>0</v>
      </c>
      <c r="K1045" s="3">
        <v>19822.2</v>
      </c>
      <c r="L1045" t="s">
        <v>750</v>
      </c>
      <c r="M1045" t="s">
        <v>31</v>
      </c>
      <c r="N1045" t="s">
        <v>776</v>
      </c>
      <c r="O1045" t="s">
        <v>2247</v>
      </c>
      <c r="P1045" t="s">
        <v>22</v>
      </c>
      <c r="Q1045" s="1">
        <v>43889.652592592603</v>
      </c>
    </row>
    <row r="1046" spans="1:17" x14ac:dyDescent="0.35">
      <c r="A1046" s="1">
        <v>43661</v>
      </c>
      <c r="B1046" t="s">
        <v>1100</v>
      </c>
      <c r="C1046" t="s">
        <v>2248</v>
      </c>
      <c r="D1046" t="s">
        <v>1125</v>
      </c>
      <c r="F1046" t="s">
        <v>2245</v>
      </c>
      <c r="G1046" t="s">
        <v>2246</v>
      </c>
      <c r="H1046" t="s">
        <v>1103</v>
      </c>
      <c r="J1046" s="2">
        <v>0</v>
      </c>
      <c r="K1046" s="3">
        <v>1650.78</v>
      </c>
      <c r="L1046" t="s">
        <v>750</v>
      </c>
      <c r="M1046" t="s">
        <v>31</v>
      </c>
      <c r="N1046" t="s">
        <v>776</v>
      </c>
      <c r="O1046" t="s">
        <v>2249</v>
      </c>
      <c r="P1046" t="s">
        <v>22</v>
      </c>
      <c r="Q1046" s="1">
        <v>43889.652592592603</v>
      </c>
    </row>
    <row r="1047" spans="1:17" x14ac:dyDescent="0.35">
      <c r="A1047" s="1">
        <v>43738</v>
      </c>
      <c r="B1047" t="s">
        <v>1100</v>
      </c>
      <c r="C1047" t="s">
        <v>2270</v>
      </c>
      <c r="D1047" t="s">
        <v>1125</v>
      </c>
      <c r="F1047" t="s">
        <v>2271</v>
      </c>
      <c r="G1047" t="s">
        <v>2246</v>
      </c>
      <c r="H1047" t="s">
        <v>1103</v>
      </c>
      <c r="J1047" s="2">
        <v>0</v>
      </c>
      <c r="K1047" s="3">
        <v>1643.81</v>
      </c>
      <c r="L1047" t="s">
        <v>750</v>
      </c>
      <c r="M1047" t="s">
        <v>31</v>
      </c>
      <c r="N1047" t="s">
        <v>776</v>
      </c>
      <c r="O1047" t="s">
        <v>2272</v>
      </c>
      <c r="P1047" t="s">
        <v>22</v>
      </c>
      <c r="Q1047" s="1">
        <v>43889.652592592603</v>
      </c>
    </row>
    <row r="1048" spans="1:17" x14ac:dyDescent="0.35">
      <c r="A1048" s="1">
        <v>43762</v>
      </c>
      <c r="B1048" t="s">
        <v>1100</v>
      </c>
      <c r="C1048" t="s">
        <v>2276</v>
      </c>
      <c r="D1048" t="s">
        <v>1125</v>
      </c>
      <c r="F1048" t="s">
        <v>2245</v>
      </c>
      <c r="G1048" t="s">
        <v>2246</v>
      </c>
      <c r="H1048" t="s">
        <v>1103</v>
      </c>
      <c r="J1048" s="2">
        <v>0</v>
      </c>
      <c r="K1048" s="3">
        <v>1359.57</v>
      </c>
      <c r="L1048" t="s">
        <v>750</v>
      </c>
      <c r="M1048" t="s">
        <v>31</v>
      </c>
      <c r="N1048" t="s">
        <v>776</v>
      </c>
      <c r="O1048" t="s">
        <v>2277</v>
      </c>
      <c r="P1048" t="s">
        <v>22</v>
      </c>
      <c r="Q1048" s="1">
        <v>43889.652592592603</v>
      </c>
    </row>
    <row r="1049" spans="1:17" x14ac:dyDescent="0.35">
      <c r="A1049" s="1">
        <v>43805</v>
      </c>
      <c r="B1049" t="s">
        <v>1100</v>
      </c>
      <c r="C1049" t="s">
        <v>2283</v>
      </c>
      <c r="D1049" t="s">
        <v>1125</v>
      </c>
      <c r="F1049" t="s">
        <v>2284</v>
      </c>
      <c r="G1049" t="s">
        <v>2246</v>
      </c>
      <c r="H1049" t="s">
        <v>1103</v>
      </c>
      <c r="J1049" s="2">
        <v>0</v>
      </c>
      <c r="K1049" s="3">
        <v>1292.6500000000001</v>
      </c>
      <c r="L1049" t="s">
        <v>750</v>
      </c>
      <c r="M1049" t="s">
        <v>31</v>
      </c>
      <c r="N1049" t="s">
        <v>776</v>
      </c>
      <c r="O1049" t="s">
        <v>2285</v>
      </c>
      <c r="P1049" t="s">
        <v>22</v>
      </c>
      <c r="Q1049" s="1">
        <v>43889.652592592603</v>
      </c>
    </row>
    <row r="1050" spans="1:17" x14ac:dyDescent="0.35">
      <c r="A1050" s="1">
        <v>43655</v>
      </c>
      <c r="B1050" t="s">
        <v>1100</v>
      </c>
      <c r="C1050" t="s">
        <v>1101</v>
      </c>
      <c r="D1050" t="s">
        <v>536</v>
      </c>
      <c r="E1050" t="s">
        <v>537</v>
      </c>
      <c r="F1050" t="s">
        <v>1102</v>
      </c>
      <c r="G1050" t="s">
        <v>1099</v>
      </c>
      <c r="H1050" t="s">
        <v>1103</v>
      </c>
      <c r="I1050" t="s">
        <v>471</v>
      </c>
      <c r="J1050" s="2">
        <v>1300</v>
      </c>
      <c r="K1050" s="3">
        <v>33208.5</v>
      </c>
      <c r="L1050" t="s">
        <v>750</v>
      </c>
      <c r="M1050" t="s">
        <v>31</v>
      </c>
      <c r="N1050" t="s">
        <v>1104</v>
      </c>
      <c r="O1050" t="s">
        <v>1105</v>
      </c>
      <c r="P1050" t="s">
        <v>22</v>
      </c>
      <c r="Q1050" s="1">
        <v>43889.652592592603</v>
      </c>
    </row>
    <row r="1051" spans="1:17" x14ac:dyDescent="0.35">
      <c r="A1051" s="1">
        <v>43787</v>
      </c>
      <c r="B1051" t="s">
        <v>1100</v>
      </c>
      <c r="C1051" t="s">
        <v>1108</v>
      </c>
      <c r="D1051" t="s">
        <v>536</v>
      </c>
      <c r="E1051" t="s">
        <v>537</v>
      </c>
      <c r="F1051" t="s">
        <v>1109</v>
      </c>
      <c r="G1051" t="s">
        <v>1099</v>
      </c>
      <c r="H1051" t="s">
        <v>1103</v>
      </c>
      <c r="I1051" t="s">
        <v>471</v>
      </c>
      <c r="J1051" s="2">
        <v>-1300</v>
      </c>
      <c r="K1051" s="3">
        <v>-33267</v>
      </c>
      <c r="L1051" t="s">
        <v>750</v>
      </c>
      <c r="M1051" t="s">
        <v>31</v>
      </c>
      <c r="N1051" t="s">
        <v>1104</v>
      </c>
      <c r="O1051" t="s">
        <v>1110</v>
      </c>
      <c r="P1051" t="s">
        <v>22</v>
      </c>
      <c r="Q1051" s="1">
        <v>43928.500451388893</v>
      </c>
    </row>
    <row r="1052" spans="1:17" x14ac:dyDescent="0.35">
      <c r="A1052" s="1">
        <v>43819</v>
      </c>
      <c r="B1052" t="s">
        <v>1111</v>
      </c>
      <c r="C1052" t="s">
        <v>1112</v>
      </c>
      <c r="D1052" t="s">
        <v>1113</v>
      </c>
      <c r="E1052" t="s">
        <v>1114</v>
      </c>
      <c r="F1052" t="s">
        <v>1115</v>
      </c>
      <c r="G1052" t="s">
        <v>1099</v>
      </c>
      <c r="H1052" t="s">
        <v>1116</v>
      </c>
      <c r="I1052" t="s">
        <v>471</v>
      </c>
      <c r="J1052" s="2">
        <v>-1500</v>
      </c>
      <c r="K1052" s="3">
        <v>-38167.5</v>
      </c>
      <c r="L1052" t="s">
        <v>750</v>
      </c>
      <c r="M1052" t="s">
        <v>31</v>
      </c>
      <c r="N1052" t="s">
        <v>1104</v>
      </c>
      <c r="P1052" t="s">
        <v>22</v>
      </c>
      <c r="Q1052" s="1">
        <v>43948.583518518521</v>
      </c>
    </row>
    <row r="1053" spans="1:17" x14ac:dyDescent="0.35">
      <c r="A1053" s="1">
        <v>43655</v>
      </c>
      <c r="B1053" t="s">
        <v>24</v>
      </c>
      <c r="C1053" t="s">
        <v>1127</v>
      </c>
      <c r="F1053" t="s">
        <v>1128</v>
      </c>
      <c r="G1053" t="s">
        <v>1103</v>
      </c>
      <c r="H1053" t="s">
        <v>838</v>
      </c>
      <c r="I1053" t="s">
        <v>471</v>
      </c>
      <c r="J1053" s="2">
        <v>1300</v>
      </c>
      <c r="K1053" s="3">
        <v>33208.5</v>
      </c>
      <c r="L1053" t="s">
        <v>750</v>
      </c>
      <c r="M1053" t="s">
        <v>31</v>
      </c>
      <c r="N1053" t="s">
        <v>1104</v>
      </c>
      <c r="P1053" t="s">
        <v>22</v>
      </c>
      <c r="Q1053" s="1">
        <v>43889.652592592603</v>
      </c>
    </row>
    <row r="1054" spans="1:17" x14ac:dyDescent="0.35">
      <c r="A1054" s="1">
        <v>43787</v>
      </c>
      <c r="B1054" t="s">
        <v>24</v>
      </c>
      <c r="C1054" t="s">
        <v>1290</v>
      </c>
      <c r="D1054" t="s">
        <v>536</v>
      </c>
      <c r="E1054" t="s">
        <v>537</v>
      </c>
      <c r="F1054" t="s">
        <v>1291</v>
      </c>
      <c r="G1054" t="s">
        <v>1103</v>
      </c>
      <c r="H1054" t="s">
        <v>838</v>
      </c>
      <c r="I1054" t="s">
        <v>471</v>
      </c>
      <c r="J1054" s="2">
        <v>1500</v>
      </c>
      <c r="K1054" s="3">
        <v>38385</v>
      </c>
      <c r="L1054" t="s">
        <v>750</v>
      </c>
      <c r="M1054" t="s">
        <v>31</v>
      </c>
      <c r="N1054" t="s">
        <v>1104</v>
      </c>
      <c r="P1054" t="s">
        <v>22</v>
      </c>
      <c r="Q1054" s="1">
        <v>43949.581342592603</v>
      </c>
    </row>
    <row r="1055" spans="1:17" x14ac:dyDescent="0.35">
      <c r="A1055" s="1">
        <v>43655</v>
      </c>
      <c r="B1055" t="s">
        <v>24</v>
      </c>
      <c r="C1055" t="s">
        <v>1606</v>
      </c>
      <c r="D1055" t="s">
        <v>1607</v>
      </c>
      <c r="F1055" t="s">
        <v>1608</v>
      </c>
      <c r="G1055" t="s">
        <v>1609</v>
      </c>
      <c r="H1055" t="s">
        <v>749</v>
      </c>
      <c r="J1055" s="2">
        <v>0</v>
      </c>
      <c r="K1055" s="3">
        <v>25000</v>
      </c>
      <c r="L1055" t="s">
        <v>750</v>
      </c>
      <c r="M1055" t="s">
        <v>31</v>
      </c>
      <c r="N1055" t="s">
        <v>1104</v>
      </c>
      <c r="P1055" t="s">
        <v>22</v>
      </c>
      <c r="Q1055" s="1">
        <v>43949.722777777781</v>
      </c>
    </row>
    <row r="1056" spans="1:17" x14ac:dyDescent="0.35">
      <c r="A1056" s="1">
        <v>43800</v>
      </c>
      <c r="B1056" t="s">
        <v>24</v>
      </c>
      <c r="C1056" t="s">
        <v>1770</v>
      </c>
      <c r="D1056" t="s">
        <v>1771</v>
      </c>
      <c r="F1056" t="s">
        <v>1772</v>
      </c>
      <c r="G1056" t="s">
        <v>1609</v>
      </c>
      <c r="H1056" t="s">
        <v>749</v>
      </c>
      <c r="J1056" s="2">
        <v>0</v>
      </c>
      <c r="K1056" s="3">
        <v>39680</v>
      </c>
      <c r="N1056" t="s">
        <v>1104</v>
      </c>
      <c r="P1056" t="s">
        <v>22</v>
      </c>
      <c r="Q1056" s="1">
        <v>44090.63009259259</v>
      </c>
    </row>
    <row r="1057" spans="1:17" x14ac:dyDescent="0.35">
      <c r="A1057" s="1">
        <v>43830</v>
      </c>
      <c r="B1057" t="s">
        <v>24</v>
      </c>
      <c r="C1057" t="s">
        <v>1816</v>
      </c>
      <c r="D1057" t="s">
        <v>1817</v>
      </c>
      <c r="F1057" t="s">
        <v>1818</v>
      </c>
      <c r="G1057" t="s">
        <v>1609</v>
      </c>
      <c r="H1057" t="s">
        <v>749</v>
      </c>
      <c r="J1057" s="2">
        <v>0</v>
      </c>
      <c r="K1057" s="3">
        <v>37200</v>
      </c>
      <c r="L1057" t="s">
        <v>750</v>
      </c>
      <c r="M1057" t="s">
        <v>31</v>
      </c>
      <c r="N1057" t="s">
        <v>1104</v>
      </c>
      <c r="P1057" t="s">
        <v>22</v>
      </c>
      <c r="Q1057" s="1">
        <v>43949.722777777781</v>
      </c>
    </row>
    <row r="1058" spans="1:17" x14ac:dyDescent="0.35">
      <c r="A1058" s="1">
        <v>43830</v>
      </c>
      <c r="B1058" t="s">
        <v>24</v>
      </c>
      <c r="C1058" t="s">
        <v>1819</v>
      </c>
      <c r="D1058" t="s">
        <v>925</v>
      </c>
      <c r="F1058" t="s">
        <v>1820</v>
      </c>
      <c r="G1058" t="s">
        <v>1609</v>
      </c>
      <c r="H1058" t="s">
        <v>749</v>
      </c>
      <c r="J1058" s="2">
        <v>0</v>
      </c>
      <c r="K1058" s="3">
        <v>37200</v>
      </c>
      <c r="L1058" t="s">
        <v>750</v>
      </c>
      <c r="M1058" t="s">
        <v>31</v>
      </c>
      <c r="N1058" t="s">
        <v>1104</v>
      </c>
      <c r="P1058" t="s">
        <v>22</v>
      </c>
      <c r="Q1058" s="1">
        <v>43949.722777777781</v>
      </c>
    </row>
    <row r="1059" spans="1:17" x14ac:dyDescent="0.35">
      <c r="A1059" s="1">
        <v>43819</v>
      </c>
      <c r="B1059" t="s">
        <v>24</v>
      </c>
      <c r="C1059" t="s">
        <v>1823</v>
      </c>
      <c r="D1059" t="s">
        <v>1113</v>
      </c>
      <c r="E1059" t="s">
        <v>1114</v>
      </c>
      <c r="F1059" t="s">
        <v>1824</v>
      </c>
      <c r="G1059" t="s">
        <v>1116</v>
      </c>
      <c r="H1059" t="s">
        <v>838</v>
      </c>
      <c r="I1059" t="s">
        <v>471</v>
      </c>
      <c r="J1059" s="2">
        <v>1100</v>
      </c>
      <c r="K1059" s="3">
        <v>27989.5</v>
      </c>
      <c r="L1059" t="s">
        <v>750</v>
      </c>
      <c r="M1059" t="s">
        <v>31</v>
      </c>
      <c r="N1059" t="s">
        <v>1104</v>
      </c>
      <c r="P1059" t="s">
        <v>22</v>
      </c>
      <c r="Q1059" s="1">
        <v>43947.617083333331</v>
      </c>
    </row>
    <row r="1060" spans="1:17" x14ac:dyDescent="0.35">
      <c r="A1060" s="1">
        <v>43830</v>
      </c>
      <c r="B1060" t="s">
        <v>722</v>
      </c>
      <c r="C1060" t="s">
        <v>2611</v>
      </c>
      <c r="D1060" t="s">
        <v>724</v>
      </c>
      <c r="F1060" t="s">
        <v>2612</v>
      </c>
      <c r="G1060" t="s">
        <v>2607</v>
      </c>
      <c r="H1060" t="s">
        <v>1099</v>
      </c>
      <c r="J1060" s="2">
        <v>0</v>
      </c>
      <c r="K1060" s="3">
        <v>495</v>
      </c>
      <c r="L1060" t="s">
        <v>750</v>
      </c>
      <c r="M1060" t="s">
        <v>31</v>
      </c>
      <c r="N1060" t="s">
        <v>1104</v>
      </c>
      <c r="P1060" t="s">
        <v>22</v>
      </c>
      <c r="Q1060" s="1">
        <v>43947.656805555547</v>
      </c>
    </row>
    <row r="1061" spans="1:17" x14ac:dyDescent="0.35">
      <c r="A1061" s="1">
        <v>43655</v>
      </c>
      <c r="B1061" t="s">
        <v>1111</v>
      </c>
      <c r="C1061" t="s">
        <v>2774</v>
      </c>
      <c r="D1061" t="s">
        <v>1607</v>
      </c>
      <c r="F1061" t="s">
        <v>2775</v>
      </c>
      <c r="G1061" t="s">
        <v>2776</v>
      </c>
      <c r="H1061" t="s">
        <v>1609</v>
      </c>
      <c r="J1061" s="2">
        <v>0</v>
      </c>
      <c r="K1061" s="3">
        <v>25000</v>
      </c>
      <c r="L1061" t="s">
        <v>750</v>
      </c>
      <c r="M1061" t="s">
        <v>31</v>
      </c>
      <c r="N1061" t="s">
        <v>1104</v>
      </c>
      <c r="O1061" t="s">
        <v>2777</v>
      </c>
      <c r="P1061" t="s">
        <v>22</v>
      </c>
      <c r="Q1061" s="1">
        <v>43956.517511574071</v>
      </c>
    </row>
    <row r="1062" spans="1:17" x14ac:dyDescent="0.35">
      <c r="A1062" s="1">
        <v>43762</v>
      </c>
      <c r="B1062" t="s">
        <v>1111</v>
      </c>
      <c r="C1062" t="s">
        <v>2781</v>
      </c>
      <c r="D1062" t="s">
        <v>1771</v>
      </c>
      <c r="F1062" t="s">
        <v>2782</v>
      </c>
      <c r="G1062" t="s">
        <v>2776</v>
      </c>
      <c r="H1062" t="s">
        <v>1609</v>
      </c>
      <c r="J1062" s="2">
        <v>0</v>
      </c>
      <c r="K1062" s="3">
        <v>39680</v>
      </c>
      <c r="L1062" t="s">
        <v>750</v>
      </c>
      <c r="M1062" t="s">
        <v>31</v>
      </c>
      <c r="N1062" t="s">
        <v>1104</v>
      </c>
      <c r="O1062" t="s">
        <v>2783</v>
      </c>
      <c r="P1062" t="s">
        <v>22</v>
      </c>
      <c r="Q1062" s="1">
        <v>44090.629699074067</v>
      </c>
    </row>
    <row r="1063" spans="1:17" x14ac:dyDescent="0.35">
      <c r="A1063" s="1">
        <v>43787</v>
      </c>
      <c r="B1063" t="s">
        <v>1100</v>
      </c>
      <c r="C1063" t="s">
        <v>1108</v>
      </c>
      <c r="D1063" t="s">
        <v>536</v>
      </c>
      <c r="E1063" t="s">
        <v>537</v>
      </c>
      <c r="F1063" t="s">
        <v>2784</v>
      </c>
      <c r="G1063" t="s">
        <v>2776</v>
      </c>
      <c r="H1063" t="s">
        <v>1103</v>
      </c>
      <c r="I1063" t="s">
        <v>471</v>
      </c>
      <c r="J1063" s="2">
        <v>2800</v>
      </c>
      <c r="K1063" s="3">
        <v>71652</v>
      </c>
      <c r="L1063" t="s">
        <v>750</v>
      </c>
      <c r="M1063" t="s">
        <v>31</v>
      </c>
      <c r="N1063" t="s">
        <v>1104</v>
      </c>
      <c r="O1063" t="s">
        <v>1110</v>
      </c>
      <c r="P1063" t="s">
        <v>22</v>
      </c>
      <c r="Q1063" s="1">
        <v>43956.517939814818</v>
      </c>
    </row>
    <row r="1064" spans="1:17" x14ac:dyDescent="0.35">
      <c r="A1064" s="1">
        <v>43819</v>
      </c>
      <c r="B1064" t="s">
        <v>1111</v>
      </c>
      <c r="C1064" t="s">
        <v>1112</v>
      </c>
      <c r="D1064" t="s">
        <v>1113</v>
      </c>
      <c r="E1064" t="s">
        <v>1114</v>
      </c>
      <c r="F1064" t="s">
        <v>2785</v>
      </c>
      <c r="G1064" t="s">
        <v>2776</v>
      </c>
      <c r="H1064" t="s">
        <v>1116</v>
      </c>
      <c r="I1064" t="s">
        <v>471</v>
      </c>
      <c r="J1064" s="2">
        <v>2600</v>
      </c>
      <c r="K1064" s="3">
        <v>66157</v>
      </c>
      <c r="L1064" t="s">
        <v>750</v>
      </c>
      <c r="M1064" t="s">
        <v>31</v>
      </c>
      <c r="N1064" t="s">
        <v>1104</v>
      </c>
      <c r="O1064" t="s">
        <v>2786</v>
      </c>
      <c r="P1064" t="s">
        <v>22</v>
      </c>
      <c r="Q1064" s="1">
        <v>43949.731909722221</v>
      </c>
    </row>
    <row r="1065" spans="1:17" x14ac:dyDescent="0.35">
      <c r="A1065" s="1">
        <v>43830</v>
      </c>
      <c r="B1065" t="s">
        <v>1111</v>
      </c>
      <c r="C1065" t="s">
        <v>2843</v>
      </c>
      <c r="D1065" t="s">
        <v>925</v>
      </c>
      <c r="F1065" t="s">
        <v>2844</v>
      </c>
      <c r="G1065" t="s">
        <v>2776</v>
      </c>
      <c r="H1065" t="s">
        <v>1609</v>
      </c>
      <c r="J1065" s="2">
        <v>0</v>
      </c>
      <c r="K1065" s="3">
        <v>37200</v>
      </c>
      <c r="L1065" t="s">
        <v>750</v>
      </c>
      <c r="M1065" t="s">
        <v>31</v>
      </c>
      <c r="N1065" t="s">
        <v>1104</v>
      </c>
      <c r="O1065" t="s">
        <v>2845</v>
      </c>
      <c r="P1065" t="s">
        <v>22</v>
      </c>
      <c r="Q1065" s="1">
        <v>43889.652592592603</v>
      </c>
    </row>
    <row r="1066" spans="1:17" x14ac:dyDescent="0.35">
      <c r="A1066" s="1">
        <v>43830</v>
      </c>
      <c r="B1066" t="s">
        <v>1111</v>
      </c>
      <c r="C1066" t="s">
        <v>2846</v>
      </c>
      <c r="D1066" t="s">
        <v>1817</v>
      </c>
      <c r="F1066" t="s">
        <v>2844</v>
      </c>
      <c r="G1066" t="s">
        <v>2776</v>
      </c>
      <c r="H1066" t="s">
        <v>1609</v>
      </c>
      <c r="J1066" s="2">
        <v>0</v>
      </c>
      <c r="K1066" s="3">
        <v>37200</v>
      </c>
      <c r="L1066" t="s">
        <v>750</v>
      </c>
      <c r="M1066" t="s">
        <v>31</v>
      </c>
      <c r="N1066" t="s">
        <v>1104</v>
      </c>
      <c r="O1066" t="s">
        <v>2847</v>
      </c>
      <c r="P1066" t="s">
        <v>22</v>
      </c>
      <c r="Q1066" s="1">
        <v>43889.652592592603</v>
      </c>
    </row>
    <row r="1067" spans="1:17" x14ac:dyDescent="0.35">
      <c r="A1067" s="1">
        <v>43661</v>
      </c>
      <c r="B1067" t="s">
        <v>24</v>
      </c>
      <c r="C1067" t="s">
        <v>1145</v>
      </c>
      <c r="D1067" t="s">
        <v>1146</v>
      </c>
      <c r="F1067" t="s">
        <v>1147</v>
      </c>
      <c r="G1067" t="s">
        <v>1103</v>
      </c>
      <c r="H1067" t="s">
        <v>838</v>
      </c>
      <c r="I1067" t="s">
        <v>471</v>
      </c>
      <c r="J1067" s="2">
        <v>2614</v>
      </c>
      <c r="K1067" s="3">
        <v>66853.05</v>
      </c>
      <c r="L1067" t="s">
        <v>750</v>
      </c>
      <c r="M1067" t="s">
        <v>31</v>
      </c>
      <c r="N1067" t="s">
        <v>1148</v>
      </c>
      <c r="P1067" t="s">
        <v>22</v>
      </c>
      <c r="Q1067" s="1">
        <v>43889.652592592603</v>
      </c>
    </row>
    <row r="1068" spans="1:17" x14ac:dyDescent="0.35">
      <c r="A1068" s="1">
        <v>43727</v>
      </c>
      <c r="B1068" t="s">
        <v>24</v>
      </c>
      <c r="C1068" t="s">
        <v>1224</v>
      </c>
      <c r="D1068" t="s">
        <v>1171</v>
      </c>
      <c r="F1068" t="s">
        <v>1225</v>
      </c>
      <c r="G1068" t="s">
        <v>1103</v>
      </c>
      <c r="H1068" t="s">
        <v>749</v>
      </c>
      <c r="J1068" s="2">
        <v>0</v>
      </c>
      <c r="K1068" s="3">
        <v>1139.82</v>
      </c>
      <c r="L1068" t="s">
        <v>750</v>
      </c>
      <c r="M1068" t="s">
        <v>31</v>
      </c>
      <c r="N1068" t="s">
        <v>1148</v>
      </c>
      <c r="P1068" t="s">
        <v>22</v>
      </c>
      <c r="Q1068" s="1">
        <v>43889.652592592603</v>
      </c>
    </row>
    <row r="1069" spans="1:17" x14ac:dyDescent="0.35">
      <c r="A1069" s="1">
        <v>43760</v>
      </c>
      <c r="B1069" t="s">
        <v>24</v>
      </c>
      <c r="C1069" t="s">
        <v>1749</v>
      </c>
      <c r="D1069" t="s">
        <v>1747</v>
      </c>
      <c r="E1069" t="s">
        <v>1750</v>
      </c>
      <c r="F1069" t="s">
        <v>1751</v>
      </c>
      <c r="G1069" t="s">
        <v>1609</v>
      </c>
      <c r="H1069" t="s">
        <v>749</v>
      </c>
      <c r="J1069" s="2">
        <v>0</v>
      </c>
      <c r="K1069" s="3">
        <v>8043.03</v>
      </c>
      <c r="L1069" t="s">
        <v>750</v>
      </c>
      <c r="M1069" t="s">
        <v>31</v>
      </c>
      <c r="N1069" t="s">
        <v>1148</v>
      </c>
      <c r="P1069" t="s">
        <v>22</v>
      </c>
      <c r="Q1069" s="1">
        <v>43950.420243055552</v>
      </c>
    </row>
    <row r="1070" spans="1:17" x14ac:dyDescent="0.35">
      <c r="A1070" s="1">
        <v>43760</v>
      </c>
      <c r="B1070" t="s">
        <v>1111</v>
      </c>
      <c r="C1070" t="s">
        <v>2077</v>
      </c>
      <c r="D1070" t="s">
        <v>1747</v>
      </c>
      <c r="E1070" t="s">
        <v>1750</v>
      </c>
      <c r="F1070" t="s">
        <v>2078</v>
      </c>
      <c r="G1070" t="s">
        <v>2040</v>
      </c>
      <c r="H1070" t="s">
        <v>1609</v>
      </c>
      <c r="J1070" s="2">
        <v>0</v>
      </c>
      <c r="K1070" s="3">
        <v>8043.03</v>
      </c>
      <c r="L1070" t="s">
        <v>750</v>
      </c>
      <c r="M1070" t="s">
        <v>31</v>
      </c>
      <c r="N1070" t="s">
        <v>1148</v>
      </c>
      <c r="O1070" t="s">
        <v>2079</v>
      </c>
      <c r="P1070" t="s">
        <v>22</v>
      </c>
      <c r="Q1070" s="1">
        <v>43956.518888888888</v>
      </c>
    </row>
    <row r="1071" spans="1:17" x14ac:dyDescent="0.35">
      <c r="A1071" s="1">
        <v>43727</v>
      </c>
      <c r="B1071" t="s">
        <v>1100</v>
      </c>
      <c r="C1071" t="s">
        <v>2391</v>
      </c>
      <c r="D1071" t="s">
        <v>1171</v>
      </c>
      <c r="F1071" t="s">
        <v>2392</v>
      </c>
      <c r="G1071" t="s">
        <v>2379</v>
      </c>
      <c r="H1071" t="s">
        <v>1103</v>
      </c>
      <c r="J1071" s="2">
        <v>0</v>
      </c>
      <c r="K1071" s="3">
        <v>1139.82</v>
      </c>
      <c r="L1071" t="s">
        <v>750</v>
      </c>
      <c r="M1071" t="s">
        <v>31</v>
      </c>
      <c r="N1071" t="s">
        <v>1148</v>
      </c>
      <c r="O1071" t="s">
        <v>2393</v>
      </c>
      <c r="P1071" t="s">
        <v>22</v>
      </c>
      <c r="Q1071" s="1">
        <v>43889.652592592603</v>
      </c>
    </row>
    <row r="1072" spans="1:17" x14ac:dyDescent="0.35">
      <c r="A1072" s="1">
        <v>43661</v>
      </c>
      <c r="B1072" t="s">
        <v>1100</v>
      </c>
      <c r="C1072" t="s">
        <v>2536</v>
      </c>
      <c r="D1072" t="s">
        <v>1146</v>
      </c>
      <c r="F1072" t="s">
        <v>2537</v>
      </c>
      <c r="G1072" t="s">
        <v>2538</v>
      </c>
      <c r="H1072" t="s">
        <v>1103</v>
      </c>
      <c r="I1072" t="s">
        <v>471</v>
      </c>
      <c r="J1072" s="2">
        <v>2614</v>
      </c>
      <c r="K1072" s="3">
        <v>66853.05</v>
      </c>
      <c r="L1072" t="s">
        <v>750</v>
      </c>
      <c r="M1072" t="s">
        <v>31</v>
      </c>
      <c r="N1072" t="s">
        <v>1148</v>
      </c>
      <c r="O1072" t="s">
        <v>2539</v>
      </c>
      <c r="P1072" t="s">
        <v>22</v>
      </c>
      <c r="Q1072" s="1">
        <v>43928.481898148151</v>
      </c>
    </row>
    <row r="1073" spans="1:17" x14ac:dyDescent="0.35">
      <c r="A1073" s="1">
        <v>43760</v>
      </c>
      <c r="B1073" t="s">
        <v>24</v>
      </c>
      <c r="C1073" t="s">
        <v>1752</v>
      </c>
      <c r="E1073" t="s">
        <v>1753</v>
      </c>
      <c r="F1073" t="s">
        <v>1754</v>
      </c>
      <c r="G1073" t="s">
        <v>1609</v>
      </c>
      <c r="H1073" t="s">
        <v>749</v>
      </c>
      <c r="J1073" s="2">
        <v>0</v>
      </c>
      <c r="K1073" s="3">
        <v>1200</v>
      </c>
      <c r="L1073" t="s">
        <v>750</v>
      </c>
      <c r="M1073" t="s">
        <v>31</v>
      </c>
      <c r="N1073" t="s">
        <v>1755</v>
      </c>
      <c r="P1073" t="s">
        <v>22</v>
      </c>
      <c r="Q1073" s="1">
        <v>43949.722777777781</v>
      </c>
    </row>
    <row r="1074" spans="1:17" x14ac:dyDescent="0.35">
      <c r="A1074" s="1">
        <v>43760</v>
      </c>
      <c r="B1074" t="s">
        <v>24</v>
      </c>
      <c r="C1074" t="s">
        <v>1756</v>
      </c>
      <c r="E1074" t="s">
        <v>1753</v>
      </c>
      <c r="F1074" t="s">
        <v>1754</v>
      </c>
      <c r="G1074" t="s">
        <v>1609</v>
      </c>
      <c r="H1074" t="s">
        <v>749</v>
      </c>
      <c r="J1074" s="2">
        <v>0</v>
      </c>
      <c r="K1074" s="3">
        <v>224</v>
      </c>
      <c r="L1074" t="s">
        <v>750</v>
      </c>
      <c r="M1074" t="s">
        <v>31</v>
      </c>
      <c r="N1074" t="s">
        <v>1755</v>
      </c>
      <c r="P1074" t="s">
        <v>22</v>
      </c>
      <c r="Q1074" s="1">
        <v>43949.722777777781</v>
      </c>
    </row>
    <row r="1075" spans="1:17" x14ac:dyDescent="0.35">
      <c r="A1075" s="1">
        <v>43760</v>
      </c>
      <c r="B1075" t="s">
        <v>24</v>
      </c>
      <c r="C1075" t="s">
        <v>1757</v>
      </c>
      <c r="E1075" t="s">
        <v>1753</v>
      </c>
      <c r="F1075" t="s">
        <v>1754</v>
      </c>
      <c r="G1075" t="s">
        <v>1609</v>
      </c>
      <c r="H1075" t="s">
        <v>749</v>
      </c>
      <c r="J1075" s="2">
        <v>0</v>
      </c>
      <c r="K1075" s="3">
        <v>45730</v>
      </c>
      <c r="L1075" t="s">
        <v>750</v>
      </c>
      <c r="M1075" t="s">
        <v>31</v>
      </c>
      <c r="N1075" t="s">
        <v>1755</v>
      </c>
      <c r="P1075" t="s">
        <v>22</v>
      </c>
      <c r="Q1075" s="1">
        <v>43949.722777777781</v>
      </c>
    </row>
    <row r="1076" spans="1:17" x14ac:dyDescent="0.35">
      <c r="A1076" s="1">
        <v>43760</v>
      </c>
      <c r="B1076" t="s">
        <v>24</v>
      </c>
      <c r="C1076" t="s">
        <v>1758</v>
      </c>
      <c r="E1076" t="s">
        <v>1753</v>
      </c>
      <c r="F1076" t="s">
        <v>1754</v>
      </c>
      <c r="G1076" t="s">
        <v>1609</v>
      </c>
      <c r="H1076" t="s">
        <v>749</v>
      </c>
      <c r="J1076" s="2">
        <v>0</v>
      </c>
      <c r="K1076" s="3">
        <v>1496</v>
      </c>
      <c r="L1076" t="s">
        <v>750</v>
      </c>
      <c r="M1076" t="s">
        <v>31</v>
      </c>
      <c r="N1076" t="s">
        <v>1755</v>
      </c>
      <c r="P1076" t="s">
        <v>22</v>
      </c>
      <c r="Q1076" s="1">
        <v>43949.722777777781</v>
      </c>
    </row>
    <row r="1077" spans="1:17" x14ac:dyDescent="0.35">
      <c r="A1077" s="1">
        <v>43760</v>
      </c>
      <c r="B1077" t="s">
        <v>24</v>
      </c>
      <c r="C1077" t="s">
        <v>1759</v>
      </c>
      <c r="E1077" t="s">
        <v>1753</v>
      </c>
      <c r="F1077" t="s">
        <v>1754</v>
      </c>
      <c r="G1077" t="s">
        <v>1609</v>
      </c>
      <c r="H1077" t="s">
        <v>749</v>
      </c>
      <c r="J1077" s="2">
        <v>0</v>
      </c>
      <c r="K1077" s="3">
        <v>6151.3</v>
      </c>
      <c r="L1077" t="s">
        <v>750</v>
      </c>
      <c r="M1077" t="s">
        <v>31</v>
      </c>
      <c r="N1077" t="s">
        <v>1755</v>
      </c>
      <c r="P1077" t="s">
        <v>22</v>
      </c>
      <c r="Q1077" s="1">
        <v>43949.722777777781</v>
      </c>
    </row>
    <row r="1078" spans="1:17" x14ac:dyDescent="0.35">
      <c r="A1078" s="1">
        <v>43760</v>
      </c>
      <c r="B1078" t="s">
        <v>24</v>
      </c>
      <c r="C1078" t="s">
        <v>1760</v>
      </c>
      <c r="E1078" t="s">
        <v>1753</v>
      </c>
      <c r="F1078" t="s">
        <v>1754</v>
      </c>
      <c r="G1078" t="s">
        <v>1609</v>
      </c>
      <c r="H1078" t="s">
        <v>749</v>
      </c>
      <c r="J1078" s="2">
        <v>0</v>
      </c>
      <c r="K1078" s="3">
        <v>1640</v>
      </c>
      <c r="L1078" t="s">
        <v>750</v>
      </c>
      <c r="M1078" t="s">
        <v>31</v>
      </c>
      <c r="N1078" t="s">
        <v>1755</v>
      </c>
      <c r="P1078" t="s">
        <v>22</v>
      </c>
      <c r="Q1078" s="1">
        <v>43949.722777777781</v>
      </c>
    </row>
    <row r="1079" spans="1:17" x14ac:dyDescent="0.35">
      <c r="A1079" s="1">
        <v>43760</v>
      </c>
      <c r="B1079" t="s">
        <v>24</v>
      </c>
      <c r="C1079" t="s">
        <v>1761</v>
      </c>
      <c r="E1079" t="s">
        <v>1753</v>
      </c>
      <c r="F1079" t="s">
        <v>1754</v>
      </c>
      <c r="G1079" t="s">
        <v>1609</v>
      </c>
      <c r="H1079" t="s">
        <v>749</v>
      </c>
      <c r="J1079" s="2">
        <v>0</v>
      </c>
      <c r="K1079" s="3">
        <v>272</v>
      </c>
      <c r="L1079" t="s">
        <v>750</v>
      </c>
      <c r="M1079" t="s">
        <v>31</v>
      </c>
      <c r="N1079" t="s">
        <v>1755</v>
      </c>
      <c r="P1079" t="s">
        <v>22</v>
      </c>
      <c r="Q1079" s="1">
        <v>43949.722777777781</v>
      </c>
    </row>
    <row r="1080" spans="1:17" x14ac:dyDescent="0.35">
      <c r="A1080" s="1">
        <v>43760</v>
      </c>
      <c r="B1080" t="s">
        <v>24</v>
      </c>
      <c r="C1080" t="s">
        <v>1762</v>
      </c>
      <c r="F1080" t="s">
        <v>1763</v>
      </c>
      <c r="G1080" t="s">
        <v>1609</v>
      </c>
      <c r="H1080" t="s">
        <v>838</v>
      </c>
      <c r="I1080" t="s">
        <v>471</v>
      </c>
      <c r="J1080" s="2">
        <v>1020</v>
      </c>
      <c r="K1080" s="3">
        <v>26086.5</v>
      </c>
      <c r="L1080" t="s">
        <v>750</v>
      </c>
      <c r="M1080" t="s">
        <v>31</v>
      </c>
      <c r="N1080" t="s">
        <v>1755</v>
      </c>
      <c r="P1080" t="s">
        <v>22</v>
      </c>
      <c r="Q1080" s="1">
        <v>43889.652592592603</v>
      </c>
    </row>
    <row r="1081" spans="1:17" x14ac:dyDescent="0.35">
      <c r="A1081" s="1">
        <v>43760</v>
      </c>
      <c r="B1081" t="s">
        <v>24</v>
      </c>
      <c r="C1081" t="s">
        <v>1764</v>
      </c>
      <c r="F1081" t="s">
        <v>1763</v>
      </c>
      <c r="G1081" t="s">
        <v>1609</v>
      </c>
      <c r="H1081" t="s">
        <v>838</v>
      </c>
      <c r="I1081" t="s">
        <v>471</v>
      </c>
      <c r="J1081" s="2">
        <v>10.36</v>
      </c>
      <c r="K1081" s="3">
        <v>264.95999999999998</v>
      </c>
      <c r="L1081" t="s">
        <v>750</v>
      </c>
      <c r="M1081" t="s">
        <v>31</v>
      </c>
      <c r="N1081" t="s">
        <v>1755</v>
      </c>
      <c r="P1081" t="s">
        <v>22</v>
      </c>
      <c r="Q1081" s="1">
        <v>43889.652592592603</v>
      </c>
    </row>
    <row r="1082" spans="1:17" x14ac:dyDescent="0.35">
      <c r="A1082" s="1">
        <v>43760</v>
      </c>
      <c r="B1082" t="s">
        <v>24</v>
      </c>
      <c r="C1082" t="s">
        <v>1765</v>
      </c>
      <c r="F1082" t="s">
        <v>1763</v>
      </c>
      <c r="G1082" t="s">
        <v>1609</v>
      </c>
      <c r="H1082" t="s">
        <v>838</v>
      </c>
      <c r="I1082" t="s">
        <v>471</v>
      </c>
      <c r="J1082" s="2">
        <v>6.43</v>
      </c>
      <c r="K1082" s="3">
        <v>164.45</v>
      </c>
      <c r="L1082" t="s">
        <v>750</v>
      </c>
      <c r="M1082" t="s">
        <v>31</v>
      </c>
      <c r="N1082" t="s">
        <v>1755</v>
      </c>
      <c r="P1082" t="s">
        <v>22</v>
      </c>
      <c r="Q1082" s="1">
        <v>43889.652592592603</v>
      </c>
    </row>
    <row r="1083" spans="1:17" x14ac:dyDescent="0.35">
      <c r="A1083" s="1">
        <v>43760</v>
      </c>
      <c r="B1083" t="s">
        <v>24</v>
      </c>
      <c r="C1083" t="s">
        <v>1766</v>
      </c>
      <c r="F1083" t="s">
        <v>1763</v>
      </c>
      <c r="G1083" t="s">
        <v>1609</v>
      </c>
      <c r="H1083" t="s">
        <v>838</v>
      </c>
      <c r="I1083" t="s">
        <v>471</v>
      </c>
      <c r="J1083" s="2">
        <v>15.54</v>
      </c>
      <c r="K1083" s="3">
        <v>397.44</v>
      </c>
      <c r="L1083" t="s">
        <v>750</v>
      </c>
      <c r="M1083" t="s">
        <v>31</v>
      </c>
      <c r="N1083" t="s">
        <v>1755</v>
      </c>
      <c r="P1083" t="s">
        <v>22</v>
      </c>
      <c r="Q1083" s="1">
        <v>43889.652592592603</v>
      </c>
    </row>
    <row r="1084" spans="1:17" x14ac:dyDescent="0.35">
      <c r="A1084" s="1">
        <v>43760</v>
      </c>
      <c r="B1084" t="s">
        <v>24</v>
      </c>
      <c r="C1084" t="s">
        <v>1767</v>
      </c>
      <c r="F1084" t="s">
        <v>1763</v>
      </c>
      <c r="G1084" t="s">
        <v>1609</v>
      </c>
      <c r="H1084" t="s">
        <v>838</v>
      </c>
      <c r="I1084" t="s">
        <v>471</v>
      </c>
      <c r="J1084" s="2">
        <v>14.9</v>
      </c>
      <c r="K1084" s="3">
        <v>381.07</v>
      </c>
      <c r="L1084" t="s">
        <v>750</v>
      </c>
      <c r="M1084" t="s">
        <v>31</v>
      </c>
      <c r="N1084" t="s">
        <v>1755</v>
      </c>
      <c r="P1084" t="s">
        <v>22</v>
      </c>
      <c r="Q1084" s="1">
        <v>43889.652592592603</v>
      </c>
    </row>
    <row r="1085" spans="1:17" x14ac:dyDescent="0.35">
      <c r="A1085" s="1">
        <v>43760</v>
      </c>
      <c r="B1085" t="s">
        <v>24</v>
      </c>
      <c r="C1085" t="s">
        <v>1768</v>
      </c>
      <c r="F1085" t="s">
        <v>1763</v>
      </c>
      <c r="G1085" t="s">
        <v>1609</v>
      </c>
      <c r="H1085" t="s">
        <v>838</v>
      </c>
      <c r="I1085" t="s">
        <v>471</v>
      </c>
      <c r="J1085" s="2">
        <v>35.22</v>
      </c>
      <c r="K1085" s="3">
        <v>900.75</v>
      </c>
      <c r="L1085" t="s">
        <v>750</v>
      </c>
      <c r="M1085" t="s">
        <v>31</v>
      </c>
      <c r="N1085" t="s">
        <v>1755</v>
      </c>
      <c r="P1085" t="s">
        <v>22</v>
      </c>
      <c r="Q1085" s="1">
        <v>43889.652592592603</v>
      </c>
    </row>
    <row r="1086" spans="1:17" x14ac:dyDescent="0.35">
      <c r="A1086" s="1">
        <v>43760</v>
      </c>
      <c r="B1086" t="s">
        <v>24</v>
      </c>
      <c r="C1086" t="s">
        <v>1769</v>
      </c>
      <c r="F1086" t="s">
        <v>1763</v>
      </c>
      <c r="G1086" t="s">
        <v>1609</v>
      </c>
      <c r="H1086" t="s">
        <v>838</v>
      </c>
      <c r="I1086" t="s">
        <v>471</v>
      </c>
      <c r="J1086" s="2">
        <v>14.9</v>
      </c>
      <c r="K1086" s="3">
        <v>381.07</v>
      </c>
      <c r="L1086" t="s">
        <v>750</v>
      </c>
      <c r="M1086" t="s">
        <v>31</v>
      </c>
      <c r="N1086" t="s">
        <v>1755</v>
      </c>
      <c r="P1086" t="s">
        <v>22</v>
      </c>
      <c r="Q1086" s="1">
        <v>43889.652592592603</v>
      </c>
    </row>
    <row r="1087" spans="1:17" x14ac:dyDescent="0.35">
      <c r="A1087" s="1">
        <v>43760</v>
      </c>
      <c r="B1087" t="s">
        <v>1111</v>
      </c>
      <c r="C1087" t="s">
        <v>2070</v>
      </c>
      <c r="D1087" t="s">
        <v>2071</v>
      </c>
      <c r="F1087" t="s">
        <v>2072</v>
      </c>
      <c r="G1087" t="s">
        <v>2040</v>
      </c>
      <c r="H1087" t="s">
        <v>1609</v>
      </c>
      <c r="I1087" t="s">
        <v>471</v>
      </c>
      <c r="J1087" s="2">
        <v>1117.3499999999999</v>
      </c>
      <c r="K1087" s="3">
        <v>28576.23</v>
      </c>
      <c r="L1087" t="s">
        <v>750</v>
      </c>
      <c r="M1087" t="s">
        <v>31</v>
      </c>
      <c r="N1087" t="s">
        <v>1755</v>
      </c>
      <c r="O1087" t="s">
        <v>2073</v>
      </c>
      <c r="P1087" t="s">
        <v>22</v>
      </c>
      <c r="Q1087" s="1">
        <v>43956.518888888888</v>
      </c>
    </row>
    <row r="1088" spans="1:17" x14ac:dyDescent="0.35">
      <c r="A1088" s="1">
        <v>43760</v>
      </c>
      <c r="B1088" t="s">
        <v>1111</v>
      </c>
      <c r="C1088" t="s">
        <v>2074</v>
      </c>
      <c r="E1088" t="s">
        <v>1753</v>
      </c>
      <c r="F1088" t="s">
        <v>2075</v>
      </c>
      <c r="G1088" t="s">
        <v>2040</v>
      </c>
      <c r="H1088" t="s">
        <v>1609</v>
      </c>
      <c r="J1088" s="2">
        <v>0</v>
      </c>
      <c r="K1088" s="3">
        <v>56713.3</v>
      </c>
      <c r="L1088" t="s">
        <v>750</v>
      </c>
      <c r="M1088" t="s">
        <v>31</v>
      </c>
      <c r="N1088" t="s">
        <v>1755</v>
      </c>
      <c r="O1088" t="s">
        <v>2076</v>
      </c>
      <c r="P1088" t="s">
        <v>22</v>
      </c>
      <c r="Q1088" s="1">
        <v>43889.652592592603</v>
      </c>
    </row>
    <row r="1089" spans="1:17" x14ac:dyDescent="0.35">
      <c r="A1089" s="1">
        <v>43760</v>
      </c>
      <c r="B1089" t="s">
        <v>24</v>
      </c>
      <c r="C1089" t="s">
        <v>1769</v>
      </c>
      <c r="F1089" t="s">
        <v>2606</v>
      </c>
      <c r="G1089" t="s">
        <v>2607</v>
      </c>
      <c r="H1089" t="s">
        <v>1609</v>
      </c>
      <c r="I1089" t="s">
        <v>471</v>
      </c>
      <c r="J1089" s="2">
        <v>0</v>
      </c>
      <c r="K1089" s="3">
        <v>0.01</v>
      </c>
      <c r="L1089" t="s">
        <v>750</v>
      </c>
      <c r="M1089" t="s">
        <v>31</v>
      </c>
      <c r="N1089" t="s">
        <v>1755</v>
      </c>
      <c r="P1089" t="s">
        <v>22</v>
      </c>
      <c r="Q1089" s="1">
        <v>43889.652592592603</v>
      </c>
    </row>
    <row r="1090" spans="1:17" x14ac:dyDescent="0.35">
      <c r="A1090" s="1">
        <v>43738</v>
      </c>
      <c r="B1090" t="s">
        <v>24</v>
      </c>
      <c r="C1090" t="s">
        <v>1234</v>
      </c>
      <c r="D1090" t="s">
        <v>1235</v>
      </c>
      <c r="F1090" t="s">
        <v>1236</v>
      </c>
      <c r="G1090" t="s">
        <v>1103</v>
      </c>
      <c r="H1090" t="s">
        <v>749</v>
      </c>
      <c r="J1090" s="2">
        <v>0</v>
      </c>
      <c r="K1090" s="3">
        <v>9754.09</v>
      </c>
      <c r="L1090" t="s">
        <v>750</v>
      </c>
      <c r="M1090" t="s">
        <v>31</v>
      </c>
      <c r="N1090" t="s">
        <v>1237</v>
      </c>
      <c r="P1090" t="s">
        <v>22</v>
      </c>
      <c r="Q1090" s="1">
        <v>43889.652592592603</v>
      </c>
    </row>
    <row r="1091" spans="1:17" x14ac:dyDescent="0.35">
      <c r="A1091" s="1">
        <v>43738</v>
      </c>
      <c r="B1091" t="s">
        <v>1100</v>
      </c>
      <c r="C1091" t="s">
        <v>2397</v>
      </c>
      <c r="D1091" t="s">
        <v>1235</v>
      </c>
      <c r="F1091" t="s">
        <v>2398</v>
      </c>
      <c r="G1091" t="s">
        <v>2379</v>
      </c>
      <c r="H1091" t="s">
        <v>1103</v>
      </c>
      <c r="J1091" s="2">
        <v>0</v>
      </c>
      <c r="K1091" s="3">
        <v>9754.09</v>
      </c>
      <c r="L1091" t="s">
        <v>750</v>
      </c>
      <c r="M1091" t="s">
        <v>31</v>
      </c>
      <c r="N1091" t="s">
        <v>1237</v>
      </c>
      <c r="O1091" t="s">
        <v>2399</v>
      </c>
      <c r="P1091" t="s">
        <v>22</v>
      </c>
      <c r="Q1091" s="1">
        <v>43889.652592592603</v>
      </c>
    </row>
    <row r="1092" spans="1:17" x14ac:dyDescent="0.35">
      <c r="A1092" s="1">
        <v>43653</v>
      </c>
      <c r="B1092" t="s">
        <v>24</v>
      </c>
      <c r="C1092" t="s">
        <v>1117</v>
      </c>
      <c r="D1092" t="s">
        <v>1118</v>
      </c>
      <c r="F1092" t="s">
        <v>1119</v>
      </c>
      <c r="G1092" t="s">
        <v>1103</v>
      </c>
      <c r="H1092" t="s">
        <v>749</v>
      </c>
      <c r="J1092" s="2">
        <v>0</v>
      </c>
      <c r="K1092" s="3">
        <v>21759</v>
      </c>
      <c r="L1092" t="s">
        <v>750</v>
      </c>
      <c r="M1092" t="s">
        <v>31</v>
      </c>
      <c r="N1092" t="s">
        <v>1120</v>
      </c>
      <c r="P1092" t="s">
        <v>22</v>
      </c>
      <c r="Q1092" s="1">
        <v>43889.652592592603</v>
      </c>
    </row>
    <row r="1093" spans="1:17" x14ac:dyDescent="0.35">
      <c r="A1093" s="1">
        <v>43654</v>
      </c>
      <c r="B1093" t="s">
        <v>24</v>
      </c>
      <c r="C1093" t="s">
        <v>1121</v>
      </c>
      <c r="D1093" t="s">
        <v>1122</v>
      </c>
      <c r="F1093" t="s">
        <v>1123</v>
      </c>
      <c r="G1093" t="s">
        <v>1103</v>
      </c>
      <c r="H1093" t="s">
        <v>838</v>
      </c>
      <c r="I1093" t="s">
        <v>471</v>
      </c>
      <c r="J1093" s="2">
        <v>232.65</v>
      </c>
      <c r="K1093" s="3">
        <v>5934.9</v>
      </c>
      <c r="L1093" t="s">
        <v>750</v>
      </c>
      <c r="M1093" t="s">
        <v>31</v>
      </c>
      <c r="N1093" t="s">
        <v>1120</v>
      </c>
      <c r="P1093" t="s">
        <v>22</v>
      </c>
      <c r="Q1093" s="1">
        <v>43889.652592592603</v>
      </c>
    </row>
    <row r="1094" spans="1:17" x14ac:dyDescent="0.35">
      <c r="A1094" s="1">
        <v>43718</v>
      </c>
      <c r="B1094" t="s">
        <v>24</v>
      </c>
      <c r="C1094" t="s">
        <v>1209</v>
      </c>
      <c r="D1094" t="s">
        <v>1118</v>
      </c>
      <c r="F1094" t="s">
        <v>1210</v>
      </c>
      <c r="G1094" t="s">
        <v>1103</v>
      </c>
      <c r="H1094" t="s">
        <v>749</v>
      </c>
      <c r="J1094" s="2">
        <v>0</v>
      </c>
      <c r="K1094" s="3">
        <v>31150</v>
      </c>
      <c r="L1094" t="s">
        <v>750</v>
      </c>
      <c r="M1094" t="s">
        <v>31</v>
      </c>
      <c r="N1094" t="s">
        <v>1120</v>
      </c>
      <c r="P1094" t="s">
        <v>22</v>
      </c>
      <c r="Q1094" s="1">
        <v>43889.652592592603</v>
      </c>
    </row>
    <row r="1095" spans="1:17" x14ac:dyDescent="0.35">
      <c r="A1095" s="1">
        <v>43718</v>
      </c>
      <c r="B1095" t="s">
        <v>24</v>
      </c>
      <c r="C1095" t="s">
        <v>1211</v>
      </c>
      <c r="D1095" t="s">
        <v>1122</v>
      </c>
      <c r="E1095" t="s">
        <v>1212</v>
      </c>
      <c r="F1095" t="s">
        <v>1213</v>
      </c>
      <c r="G1095" t="s">
        <v>1103</v>
      </c>
      <c r="H1095" t="s">
        <v>838</v>
      </c>
      <c r="I1095" t="s">
        <v>471</v>
      </c>
      <c r="J1095" s="2">
        <v>302.5</v>
      </c>
      <c r="K1095" s="3">
        <v>7824.16</v>
      </c>
      <c r="L1095" t="s">
        <v>750</v>
      </c>
      <c r="M1095" t="s">
        <v>31</v>
      </c>
      <c r="N1095" t="s">
        <v>1120</v>
      </c>
      <c r="P1095" t="s">
        <v>22</v>
      </c>
      <c r="Q1095" s="1">
        <v>43889.652592592603</v>
      </c>
    </row>
    <row r="1096" spans="1:17" x14ac:dyDescent="0.35">
      <c r="A1096" s="1">
        <v>43760</v>
      </c>
      <c r="B1096" t="s">
        <v>24</v>
      </c>
      <c r="C1096" t="s">
        <v>1257</v>
      </c>
      <c r="D1096" t="s">
        <v>1118</v>
      </c>
      <c r="F1096" t="s">
        <v>1258</v>
      </c>
      <c r="G1096" t="s">
        <v>1103</v>
      </c>
      <c r="H1096" t="s">
        <v>749</v>
      </c>
      <c r="J1096" s="2">
        <v>0</v>
      </c>
      <c r="K1096" s="3">
        <v>23363</v>
      </c>
      <c r="L1096" t="s">
        <v>750</v>
      </c>
      <c r="M1096" t="s">
        <v>31</v>
      </c>
      <c r="N1096" t="s">
        <v>1120</v>
      </c>
      <c r="P1096" t="s">
        <v>22</v>
      </c>
      <c r="Q1096" s="1">
        <v>43889.652592592603</v>
      </c>
    </row>
    <row r="1097" spans="1:17" x14ac:dyDescent="0.35">
      <c r="A1097" s="1">
        <v>43760</v>
      </c>
      <c r="B1097" t="s">
        <v>24</v>
      </c>
      <c r="C1097" t="s">
        <v>1259</v>
      </c>
      <c r="D1097" t="s">
        <v>1118</v>
      </c>
      <c r="F1097" t="s">
        <v>1258</v>
      </c>
      <c r="G1097" t="s">
        <v>1103</v>
      </c>
      <c r="H1097" t="s">
        <v>749</v>
      </c>
      <c r="J1097" s="2">
        <v>0</v>
      </c>
      <c r="K1097" s="3">
        <v>23363</v>
      </c>
      <c r="L1097" t="s">
        <v>750</v>
      </c>
      <c r="M1097" t="s">
        <v>31</v>
      </c>
      <c r="N1097" t="s">
        <v>1120</v>
      </c>
      <c r="P1097" t="s">
        <v>22</v>
      </c>
      <c r="Q1097" s="1">
        <v>43949.722777777781</v>
      </c>
    </row>
    <row r="1098" spans="1:17" x14ac:dyDescent="0.35">
      <c r="A1098" s="1">
        <v>43760</v>
      </c>
      <c r="B1098" t="s">
        <v>24</v>
      </c>
      <c r="C1098" t="s">
        <v>1260</v>
      </c>
      <c r="D1098" t="s">
        <v>1122</v>
      </c>
      <c r="E1098" t="s">
        <v>1212</v>
      </c>
      <c r="F1098" t="s">
        <v>1261</v>
      </c>
      <c r="G1098" t="s">
        <v>1103</v>
      </c>
      <c r="H1098" t="s">
        <v>838</v>
      </c>
      <c r="I1098" t="s">
        <v>471</v>
      </c>
      <c r="J1098" s="2">
        <v>226.88</v>
      </c>
      <c r="K1098" s="3">
        <v>5802.46</v>
      </c>
      <c r="L1098" t="s">
        <v>750</v>
      </c>
      <c r="M1098" t="s">
        <v>31</v>
      </c>
      <c r="N1098" t="s">
        <v>1120</v>
      </c>
      <c r="P1098" t="s">
        <v>22</v>
      </c>
      <c r="Q1098" s="1">
        <v>43889.652592592603</v>
      </c>
    </row>
    <row r="1099" spans="1:17" x14ac:dyDescent="0.35">
      <c r="A1099" s="1">
        <v>43760</v>
      </c>
      <c r="B1099" t="s">
        <v>24</v>
      </c>
      <c r="C1099" t="s">
        <v>1262</v>
      </c>
      <c r="D1099" t="s">
        <v>1122</v>
      </c>
      <c r="E1099" t="s">
        <v>1212</v>
      </c>
      <c r="F1099" t="s">
        <v>1261</v>
      </c>
      <c r="G1099" t="s">
        <v>1103</v>
      </c>
      <c r="H1099" t="s">
        <v>838</v>
      </c>
      <c r="I1099" t="s">
        <v>471</v>
      </c>
      <c r="J1099" s="2">
        <v>226.88</v>
      </c>
      <c r="K1099" s="3">
        <v>5802.46</v>
      </c>
      <c r="L1099" t="s">
        <v>750</v>
      </c>
      <c r="M1099" t="s">
        <v>31</v>
      </c>
      <c r="N1099" t="s">
        <v>1120</v>
      </c>
      <c r="P1099" t="s">
        <v>22</v>
      </c>
      <c r="Q1099" s="1">
        <v>43889.652592592603</v>
      </c>
    </row>
    <row r="1100" spans="1:17" x14ac:dyDescent="0.35">
      <c r="A1100" s="1">
        <v>43738</v>
      </c>
      <c r="B1100" t="s">
        <v>722</v>
      </c>
      <c r="C1100" t="s">
        <v>1891</v>
      </c>
      <c r="D1100" t="s">
        <v>724</v>
      </c>
      <c r="F1100" t="s">
        <v>1892</v>
      </c>
      <c r="G1100" t="s">
        <v>1859</v>
      </c>
      <c r="H1100" t="s">
        <v>881</v>
      </c>
      <c r="J1100" s="2">
        <v>0</v>
      </c>
      <c r="K1100" s="3">
        <v>6435</v>
      </c>
      <c r="L1100" t="s">
        <v>750</v>
      </c>
      <c r="M1100" t="s">
        <v>31</v>
      </c>
      <c r="N1100" t="s">
        <v>1120</v>
      </c>
      <c r="P1100" t="s">
        <v>22</v>
      </c>
      <c r="Q1100" s="1">
        <v>43949.722777777781</v>
      </c>
    </row>
    <row r="1101" spans="1:17" x14ac:dyDescent="0.35">
      <c r="A1101" s="1">
        <v>43769</v>
      </c>
      <c r="B1101" t="s">
        <v>722</v>
      </c>
      <c r="C1101" t="s">
        <v>1903</v>
      </c>
      <c r="D1101" t="s">
        <v>724</v>
      </c>
      <c r="F1101" t="s">
        <v>1904</v>
      </c>
      <c r="G1101" t="s">
        <v>1859</v>
      </c>
      <c r="H1101" t="s">
        <v>881</v>
      </c>
      <c r="J1101" s="2">
        <v>0</v>
      </c>
      <c r="K1101" s="3">
        <v>9141</v>
      </c>
      <c r="L1101" t="s">
        <v>750</v>
      </c>
      <c r="M1101" t="s">
        <v>31</v>
      </c>
      <c r="N1101" t="s">
        <v>1120</v>
      </c>
      <c r="O1101" t="s">
        <v>1905</v>
      </c>
      <c r="P1101" t="s">
        <v>22</v>
      </c>
      <c r="Q1101" s="1">
        <v>43949.722777777781</v>
      </c>
    </row>
    <row r="1102" spans="1:17" x14ac:dyDescent="0.35">
      <c r="A1102" s="1">
        <v>43653</v>
      </c>
      <c r="B1102" t="s">
        <v>1100</v>
      </c>
      <c r="C1102" t="s">
        <v>2341</v>
      </c>
      <c r="D1102" t="s">
        <v>1122</v>
      </c>
      <c r="F1102" t="s">
        <v>2342</v>
      </c>
      <c r="G1102" t="s">
        <v>2343</v>
      </c>
      <c r="H1102" t="s">
        <v>1103</v>
      </c>
      <c r="I1102" t="s">
        <v>471</v>
      </c>
      <c r="J1102" s="2">
        <v>232.65</v>
      </c>
      <c r="K1102" s="3">
        <v>5917.45</v>
      </c>
      <c r="L1102" t="s">
        <v>750</v>
      </c>
      <c r="M1102" t="s">
        <v>31</v>
      </c>
      <c r="N1102" t="s">
        <v>1120</v>
      </c>
      <c r="O1102" t="s">
        <v>2344</v>
      </c>
      <c r="P1102" t="s">
        <v>22</v>
      </c>
      <c r="Q1102" s="1">
        <v>43889.652592592603</v>
      </c>
    </row>
    <row r="1103" spans="1:17" x14ac:dyDescent="0.35">
      <c r="A1103" s="1">
        <v>43653</v>
      </c>
      <c r="B1103" t="s">
        <v>1100</v>
      </c>
      <c r="C1103" t="s">
        <v>2345</v>
      </c>
      <c r="D1103" t="s">
        <v>1118</v>
      </c>
      <c r="F1103" t="s">
        <v>2342</v>
      </c>
      <c r="G1103" t="s">
        <v>2343</v>
      </c>
      <c r="H1103" t="s">
        <v>1103</v>
      </c>
      <c r="J1103" s="2">
        <v>0</v>
      </c>
      <c r="K1103" s="3">
        <v>21759</v>
      </c>
      <c r="L1103" t="s">
        <v>750</v>
      </c>
      <c r="M1103" t="s">
        <v>31</v>
      </c>
      <c r="N1103" t="s">
        <v>1120</v>
      </c>
      <c r="O1103" t="s">
        <v>2346</v>
      </c>
      <c r="P1103" t="s">
        <v>22</v>
      </c>
      <c r="Q1103" s="1">
        <v>43889.652592592603</v>
      </c>
    </row>
    <row r="1104" spans="1:17" x14ac:dyDescent="0.35">
      <c r="A1104" s="1">
        <v>43718</v>
      </c>
      <c r="B1104" t="s">
        <v>1100</v>
      </c>
      <c r="C1104" t="s">
        <v>2347</v>
      </c>
      <c r="D1104" t="s">
        <v>1122</v>
      </c>
      <c r="E1104" t="s">
        <v>1212</v>
      </c>
      <c r="F1104" t="s">
        <v>2342</v>
      </c>
      <c r="G1104" t="s">
        <v>2343</v>
      </c>
      <c r="H1104" t="s">
        <v>1103</v>
      </c>
      <c r="I1104" t="s">
        <v>471</v>
      </c>
      <c r="J1104" s="2">
        <v>302.5</v>
      </c>
      <c r="K1104" s="3">
        <v>7824.16</v>
      </c>
      <c r="L1104" t="s">
        <v>750</v>
      </c>
      <c r="M1104" t="s">
        <v>31</v>
      </c>
      <c r="N1104" t="s">
        <v>1120</v>
      </c>
      <c r="O1104" t="s">
        <v>2348</v>
      </c>
      <c r="P1104" t="s">
        <v>22</v>
      </c>
      <c r="Q1104" s="1">
        <v>43889.652592592603</v>
      </c>
    </row>
    <row r="1105" spans="1:17" x14ac:dyDescent="0.35">
      <c r="A1105" s="1">
        <v>43718</v>
      </c>
      <c r="B1105" t="s">
        <v>1100</v>
      </c>
      <c r="C1105" t="s">
        <v>2349</v>
      </c>
      <c r="D1105" t="s">
        <v>1118</v>
      </c>
      <c r="F1105" t="s">
        <v>2342</v>
      </c>
      <c r="G1105" t="s">
        <v>2343</v>
      </c>
      <c r="H1105" t="s">
        <v>1103</v>
      </c>
      <c r="J1105" s="2">
        <v>0</v>
      </c>
      <c r="K1105" s="3">
        <v>31150</v>
      </c>
      <c r="L1105" t="s">
        <v>750</v>
      </c>
      <c r="M1105" t="s">
        <v>31</v>
      </c>
      <c r="N1105" t="s">
        <v>1120</v>
      </c>
      <c r="O1105" t="s">
        <v>2350</v>
      </c>
      <c r="P1105" t="s">
        <v>22</v>
      </c>
      <c r="Q1105" s="1">
        <v>43889.652592592603</v>
      </c>
    </row>
    <row r="1106" spans="1:17" x14ac:dyDescent="0.35">
      <c r="A1106" s="1">
        <v>43760</v>
      </c>
      <c r="B1106" t="s">
        <v>1100</v>
      </c>
      <c r="C1106" t="s">
        <v>2351</v>
      </c>
      <c r="E1106" t="s">
        <v>1212</v>
      </c>
      <c r="F1106" t="s">
        <v>2342</v>
      </c>
      <c r="G1106" t="s">
        <v>2343</v>
      </c>
      <c r="H1106" t="s">
        <v>1103</v>
      </c>
      <c r="I1106" t="s">
        <v>471</v>
      </c>
      <c r="J1106" s="2">
        <v>453.76</v>
      </c>
      <c r="K1106" s="3">
        <v>11604.91</v>
      </c>
      <c r="L1106" t="s">
        <v>750</v>
      </c>
      <c r="M1106" t="s">
        <v>31</v>
      </c>
      <c r="N1106" t="s">
        <v>1120</v>
      </c>
      <c r="O1106" t="s">
        <v>2352</v>
      </c>
      <c r="P1106" t="s">
        <v>22</v>
      </c>
      <c r="Q1106" s="1">
        <v>43889.652592592603</v>
      </c>
    </row>
    <row r="1107" spans="1:17" x14ac:dyDescent="0.35">
      <c r="A1107" s="1">
        <v>43760</v>
      </c>
      <c r="B1107" t="s">
        <v>1100</v>
      </c>
      <c r="C1107" t="s">
        <v>2353</v>
      </c>
      <c r="D1107" t="s">
        <v>1118</v>
      </c>
      <c r="F1107" t="s">
        <v>2342</v>
      </c>
      <c r="G1107" t="s">
        <v>2343</v>
      </c>
      <c r="H1107" t="s">
        <v>1103</v>
      </c>
      <c r="J1107" s="2">
        <v>0</v>
      </c>
      <c r="K1107" s="3">
        <v>46726</v>
      </c>
      <c r="L1107" t="s">
        <v>750</v>
      </c>
      <c r="M1107" t="s">
        <v>31</v>
      </c>
      <c r="N1107" t="s">
        <v>1120</v>
      </c>
      <c r="O1107" t="s">
        <v>2354</v>
      </c>
      <c r="P1107" t="s">
        <v>22</v>
      </c>
      <c r="Q1107" s="1">
        <v>43889.652592592603</v>
      </c>
    </row>
    <row r="1108" spans="1:17" x14ac:dyDescent="0.35">
      <c r="A1108" s="1">
        <v>43738</v>
      </c>
      <c r="B1108" t="s">
        <v>722</v>
      </c>
      <c r="C1108" t="s">
        <v>1891</v>
      </c>
      <c r="D1108" t="s">
        <v>724</v>
      </c>
      <c r="F1108" t="s">
        <v>2577</v>
      </c>
      <c r="G1108" t="s">
        <v>2573</v>
      </c>
      <c r="H1108" t="s">
        <v>1859</v>
      </c>
      <c r="J1108" s="2">
        <v>0</v>
      </c>
      <c r="K1108" s="3">
        <v>7172</v>
      </c>
      <c r="L1108" t="s">
        <v>750</v>
      </c>
      <c r="M1108" t="s">
        <v>31</v>
      </c>
      <c r="N1108" t="s">
        <v>1120</v>
      </c>
      <c r="P1108" t="s">
        <v>22</v>
      </c>
      <c r="Q1108" s="1">
        <v>43949.722777777781</v>
      </c>
    </row>
    <row r="1109" spans="1:17" x14ac:dyDescent="0.35">
      <c r="A1109" s="1">
        <v>43738</v>
      </c>
      <c r="B1109" t="s">
        <v>722</v>
      </c>
      <c r="C1109" t="s">
        <v>1891</v>
      </c>
      <c r="D1109" t="s">
        <v>724</v>
      </c>
      <c r="F1109" t="s">
        <v>2578</v>
      </c>
      <c r="G1109" t="s">
        <v>2573</v>
      </c>
      <c r="H1109" t="s">
        <v>1859</v>
      </c>
      <c r="J1109" s="2">
        <v>0</v>
      </c>
      <c r="K1109" s="3">
        <v>3668</v>
      </c>
      <c r="L1109" t="s">
        <v>750</v>
      </c>
      <c r="M1109" t="s">
        <v>31</v>
      </c>
      <c r="N1109" t="s">
        <v>1120</v>
      </c>
      <c r="P1109" t="s">
        <v>22</v>
      </c>
      <c r="Q1109" s="1">
        <v>43949.722777777781</v>
      </c>
    </row>
    <row r="1110" spans="1:17" x14ac:dyDescent="0.35">
      <c r="A1110" s="1">
        <v>43738</v>
      </c>
      <c r="B1110" t="s">
        <v>722</v>
      </c>
      <c r="C1110" t="s">
        <v>1891</v>
      </c>
      <c r="D1110" t="s">
        <v>724</v>
      </c>
      <c r="F1110" t="s">
        <v>2579</v>
      </c>
      <c r="G1110" t="s">
        <v>2573</v>
      </c>
      <c r="H1110" t="s">
        <v>1859</v>
      </c>
      <c r="J1110" s="2">
        <v>0</v>
      </c>
      <c r="K1110" s="3">
        <v>4826</v>
      </c>
      <c r="L1110" t="s">
        <v>750</v>
      </c>
      <c r="M1110" t="s">
        <v>31</v>
      </c>
      <c r="N1110" t="s">
        <v>1120</v>
      </c>
      <c r="P1110" t="s">
        <v>22</v>
      </c>
      <c r="Q1110" s="1">
        <v>43949.722777777781</v>
      </c>
    </row>
    <row r="1111" spans="1:17" x14ac:dyDescent="0.35">
      <c r="A1111" s="1">
        <v>43738</v>
      </c>
      <c r="B1111" t="s">
        <v>722</v>
      </c>
      <c r="C1111" t="s">
        <v>1891</v>
      </c>
      <c r="D1111" t="s">
        <v>724</v>
      </c>
      <c r="F1111" t="s">
        <v>2580</v>
      </c>
      <c r="G1111" t="s">
        <v>2573</v>
      </c>
      <c r="H1111" t="s">
        <v>1859</v>
      </c>
      <c r="J1111" s="2">
        <v>0</v>
      </c>
      <c r="K1111" s="3">
        <v>7565</v>
      </c>
      <c r="L1111" t="s">
        <v>750</v>
      </c>
      <c r="M1111" t="s">
        <v>31</v>
      </c>
      <c r="N1111" t="s">
        <v>1120</v>
      </c>
      <c r="P1111" t="s">
        <v>22</v>
      </c>
      <c r="Q1111" s="1">
        <v>43949.722777777781</v>
      </c>
    </row>
    <row r="1112" spans="1:17" x14ac:dyDescent="0.35">
      <c r="A1112" s="1">
        <v>43769</v>
      </c>
      <c r="B1112" t="s">
        <v>722</v>
      </c>
      <c r="C1112" t="s">
        <v>1903</v>
      </c>
      <c r="D1112" t="s">
        <v>724</v>
      </c>
      <c r="F1112" t="s">
        <v>2581</v>
      </c>
      <c r="G1112" t="s">
        <v>2573</v>
      </c>
      <c r="H1112" t="s">
        <v>1859</v>
      </c>
      <c r="J1112" s="2">
        <v>0</v>
      </c>
      <c r="K1112" s="3">
        <v>918</v>
      </c>
      <c r="L1112" t="s">
        <v>750</v>
      </c>
      <c r="M1112" t="s">
        <v>31</v>
      </c>
      <c r="N1112" t="s">
        <v>1120</v>
      </c>
      <c r="O1112" t="s">
        <v>1905</v>
      </c>
      <c r="P1112" t="s">
        <v>22</v>
      </c>
      <c r="Q1112" s="1">
        <v>43949.722777777781</v>
      </c>
    </row>
    <row r="1113" spans="1:17" x14ac:dyDescent="0.35">
      <c r="A1113" s="1">
        <v>43769</v>
      </c>
      <c r="B1113" t="s">
        <v>722</v>
      </c>
      <c r="C1113" t="s">
        <v>1903</v>
      </c>
      <c r="D1113" t="s">
        <v>724</v>
      </c>
      <c r="F1113" t="s">
        <v>2583</v>
      </c>
      <c r="G1113" t="s">
        <v>2573</v>
      </c>
      <c r="H1113" t="s">
        <v>1859</v>
      </c>
      <c r="J1113" s="2">
        <v>0</v>
      </c>
      <c r="K1113" s="3">
        <v>3700</v>
      </c>
      <c r="L1113" t="s">
        <v>750</v>
      </c>
      <c r="M1113" t="s">
        <v>31</v>
      </c>
      <c r="N1113" t="s">
        <v>1120</v>
      </c>
      <c r="O1113" t="s">
        <v>1905</v>
      </c>
      <c r="P1113" t="s">
        <v>22</v>
      </c>
      <c r="Q1113" s="1">
        <v>43949.722777777781</v>
      </c>
    </row>
    <row r="1114" spans="1:17" x14ac:dyDescent="0.35">
      <c r="A1114" s="1">
        <v>43769</v>
      </c>
      <c r="B1114" t="s">
        <v>722</v>
      </c>
      <c r="C1114" t="s">
        <v>1903</v>
      </c>
      <c r="D1114" t="s">
        <v>724</v>
      </c>
      <c r="F1114" t="s">
        <v>2584</v>
      </c>
      <c r="G1114" t="s">
        <v>2573</v>
      </c>
      <c r="H1114" t="s">
        <v>1859</v>
      </c>
      <c r="J1114" s="2">
        <v>0</v>
      </c>
      <c r="K1114" s="3">
        <v>4810</v>
      </c>
      <c r="L1114" t="s">
        <v>750</v>
      </c>
      <c r="M1114" t="s">
        <v>31</v>
      </c>
      <c r="N1114" t="s">
        <v>1120</v>
      </c>
      <c r="O1114" t="s">
        <v>1905</v>
      </c>
      <c r="P1114" t="s">
        <v>22</v>
      </c>
      <c r="Q1114" s="1">
        <v>43949.722777777781</v>
      </c>
    </row>
    <row r="1115" spans="1:17" x14ac:dyDescent="0.35">
      <c r="A1115" s="1">
        <v>43769</v>
      </c>
      <c r="B1115" t="s">
        <v>722</v>
      </c>
      <c r="C1115" t="s">
        <v>1903</v>
      </c>
      <c r="D1115" t="s">
        <v>724</v>
      </c>
      <c r="F1115" t="s">
        <v>2585</v>
      </c>
      <c r="G1115" t="s">
        <v>2573</v>
      </c>
      <c r="H1115" t="s">
        <v>1859</v>
      </c>
      <c r="J1115" s="2">
        <v>0</v>
      </c>
      <c r="K1115" s="3">
        <v>3423</v>
      </c>
      <c r="L1115" t="s">
        <v>750</v>
      </c>
      <c r="M1115" t="s">
        <v>31</v>
      </c>
      <c r="N1115" t="s">
        <v>1120</v>
      </c>
      <c r="O1115" t="s">
        <v>1905</v>
      </c>
      <c r="P1115" t="s">
        <v>22</v>
      </c>
      <c r="Q1115" s="1">
        <v>43949.722777777781</v>
      </c>
    </row>
    <row r="1116" spans="1:17" x14ac:dyDescent="0.35">
      <c r="A1116" s="1">
        <v>43769</v>
      </c>
      <c r="B1116" t="s">
        <v>722</v>
      </c>
      <c r="C1116" t="s">
        <v>1903</v>
      </c>
      <c r="D1116" t="s">
        <v>724</v>
      </c>
      <c r="F1116" t="s">
        <v>2586</v>
      </c>
      <c r="G1116" t="s">
        <v>2573</v>
      </c>
      <c r="H1116" t="s">
        <v>1859</v>
      </c>
      <c r="J1116" s="2">
        <v>0</v>
      </c>
      <c r="K1116" s="3">
        <v>2755</v>
      </c>
      <c r="L1116" t="s">
        <v>750</v>
      </c>
      <c r="M1116" t="s">
        <v>31</v>
      </c>
      <c r="N1116" t="s">
        <v>1120</v>
      </c>
      <c r="O1116" t="s">
        <v>1905</v>
      </c>
      <c r="P1116" t="s">
        <v>22</v>
      </c>
      <c r="Q1116" s="1">
        <v>43949.722777777781</v>
      </c>
    </row>
    <row r="1117" spans="1:17" x14ac:dyDescent="0.35">
      <c r="A1117" s="1">
        <v>43769</v>
      </c>
      <c r="B1117" t="s">
        <v>722</v>
      </c>
      <c r="C1117" t="s">
        <v>1903</v>
      </c>
      <c r="D1117" t="s">
        <v>724</v>
      </c>
      <c r="F1117" t="s">
        <v>2587</v>
      </c>
      <c r="G1117" t="s">
        <v>2573</v>
      </c>
      <c r="H1117" t="s">
        <v>1859</v>
      </c>
      <c r="J1117" s="2">
        <v>0</v>
      </c>
      <c r="K1117" s="3">
        <v>2405</v>
      </c>
      <c r="L1117" t="s">
        <v>750</v>
      </c>
      <c r="M1117" t="s">
        <v>31</v>
      </c>
      <c r="N1117" t="s">
        <v>1120</v>
      </c>
      <c r="O1117" t="s">
        <v>1905</v>
      </c>
      <c r="P1117" t="s">
        <v>22</v>
      </c>
      <c r="Q1117" s="1">
        <v>43949.722777777781</v>
      </c>
    </row>
    <row r="1118" spans="1:17" x14ac:dyDescent="0.35">
      <c r="A1118" s="1">
        <v>43769</v>
      </c>
      <c r="B1118" t="s">
        <v>722</v>
      </c>
      <c r="C1118" t="s">
        <v>1903</v>
      </c>
      <c r="D1118" t="s">
        <v>724</v>
      </c>
      <c r="F1118" t="s">
        <v>2588</v>
      </c>
      <c r="G1118" t="s">
        <v>2573</v>
      </c>
      <c r="H1118" t="s">
        <v>1859</v>
      </c>
      <c r="J1118" s="2">
        <v>0</v>
      </c>
      <c r="K1118" s="3">
        <v>3330</v>
      </c>
      <c r="L1118" t="s">
        <v>750</v>
      </c>
      <c r="M1118" t="s">
        <v>31</v>
      </c>
      <c r="N1118" t="s">
        <v>1120</v>
      </c>
      <c r="O1118" t="s">
        <v>1905</v>
      </c>
      <c r="P1118" t="s">
        <v>22</v>
      </c>
      <c r="Q1118" s="1">
        <v>43949.722777777781</v>
      </c>
    </row>
    <row r="1119" spans="1:17" x14ac:dyDescent="0.35">
      <c r="A1119" s="1">
        <v>43769</v>
      </c>
      <c r="B1119" t="s">
        <v>722</v>
      </c>
      <c r="C1119" t="s">
        <v>1903</v>
      </c>
      <c r="D1119" t="s">
        <v>724</v>
      </c>
      <c r="F1119" t="s">
        <v>2589</v>
      </c>
      <c r="G1119" t="s">
        <v>2573</v>
      </c>
      <c r="H1119" t="s">
        <v>1859</v>
      </c>
      <c r="J1119" s="2">
        <v>0</v>
      </c>
      <c r="K1119" s="3">
        <v>2405</v>
      </c>
      <c r="L1119" t="s">
        <v>750</v>
      </c>
      <c r="M1119" t="s">
        <v>31</v>
      </c>
      <c r="N1119" t="s">
        <v>1120</v>
      </c>
      <c r="O1119" t="s">
        <v>1905</v>
      </c>
      <c r="P1119" t="s">
        <v>22</v>
      </c>
      <c r="Q1119" s="1">
        <v>43949.722777777781</v>
      </c>
    </row>
    <row r="1120" spans="1:17" x14ac:dyDescent="0.35">
      <c r="A1120" s="1">
        <v>43769</v>
      </c>
      <c r="B1120" t="s">
        <v>722</v>
      </c>
      <c r="C1120" t="s">
        <v>1903</v>
      </c>
      <c r="D1120" t="s">
        <v>724</v>
      </c>
      <c r="F1120" t="s">
        <v>2590</v>
      </c>
      <c r="G1120" t="s">
        <v>2573</v>
      </c>
      <c r="H1120" t="s">
        <v>1859</v>
      </c>
      <c r="J1120" s="2">
        <v>0</v>
      </c>
      <c r="K1120" s="3">
        <v>6619</v>
      </c>
      <c r="L1120" t="s">
        <v>750</v>
      </c>
      <c r="M1120" t="s">
        <v>31</v>
      </c>
      <c r="N1120" t="s">
        <v>1120</v>
      </c>
      <c r="O1120" t="s">
        <v>1905</v>
      </c>
      <c r="P1120" t="s">
        <v>22</v>
      </c>
      <c r="Q1120" s="1">
        <v>43949.722777777781</v>
      </c>
    </row>
    <row r="1121" spans="1:17" x14ac:dyDescent="0.35">
      <c r="A1121" s="1">
        <v>43769</v>
      </c>
      <c r="B1121" t="s">
        <v>722</v>
      </c>
      <c r="C1121" t="s">
        <v>1903</v>
      </c>
      <c r="D1121" t="s">
        <v>724</v>
      </c>
      <c r="F1121" t="s">
        <v>2591</v>
      </c>
      <c r="G1121" t="s">
        <v>2573</v>
      </c>
      <c r="H1121" t="s">
        <v>1859</v>
      </c>
      <c r="J1121" s="2">
        <v>0</v>
      </c>
      <c r="K1121" s="3">
        <v>5739</v>
      </c>
      <c r="L1121" t="s">
        <v>750</v>
      </c>
      <c r="M1121" t="s">
        <v>31</v>
      </c>
      <c r="N1121" t="s">
        <v>1120</v>
      </c>
      <c r="O1121" t="s">
        <v>1905</v>
      </c>
      <c r="P1121" t="s">
        <v>22</v>
      </c>
      <c r="Q1121" s="1">
        <v>43949.722777777781</v>
      </c>
    </row>
    <row r="1122" spans="1:17" x14ac:dyDescent="0.35">
      <c r="A1122" s="1">
        <v>43769</v>
      </c>
      <c r="B1122" t="s">
        <v>722</v>
      </c>
      <c r="C1122" t="s">
        <v>1903</v>
      </c>
      <c r="D1122" t="s">
        <v>724</v>
      </c>
      <c r="F1122" t="s">
        <v>2592</v>
      </c>
      <c r="G1122" t="s">
        <v>2573</v>
      </c>
      <c r="H1122" t="s">
        <v>1859</v>
      </c>
      <c r="J1122" s="2">
        <v>0</v>
      </c>
      <c r="K1122" s="3">
        <v>9103</v>
      </c>
      <c r="L1122" t="s">
        <v>750</v>
      </c>
      <c r="M1122" t="s">
        <v>31</v>
      </c>
      <c r="N1122" t="s">
        <v>1120</v>
      </c>
      <c r="O1122" t="s">
        <v>1905</v>
      </c>
      <c r="P1122" t="s">
        <v>22</v>
      </c>
      <c r="Q1122" s="1">
        <v>43949.722777777781</v>
      </c>
    </row>
    <row r="1123" spans="1:17" x14ac:dyDescent="0.35">
      <c r="A1123" s="1">
        <v>43769</v>
      </c>
      <c r="B1123" t="s">
        <v>722</v>
      </c>
      <c r="C1123" t="s">
        <v>1903</v>
      </c>
      <c r="D1123" t="s">
        <v>724</v>
      </c>
      <c r="F1123" t="s">
        <v>2593</v>
      </c>
      <c r="G1123" t="s">
        <v>2573</v>
      </c>
      <c r="H1123" t="s">
        <v>1859</v>
      </c>
      <c r="J1123" s="2">
        <v>0</v>
      </c>
      <c r="K1123" s="3">
        <v>6031</v>
      </c>
      <c r="L1123" t="s">
        <v>750</v>
      </c>
      <c r="M1123" t="s">
        <v>31</v>
      </c>
      <c r="N1123" t="s">
        <v>1120</v>
      </c>
      <c r="O1123" t="s">
        <v>1905</v>
      </c>
      <c r="P1123" t="s">
        <v>22</v>
      </c>
      <c r="Q1123" s="1">
        <v>43949.722777777781</v>
      </c>
    </row>
    <row r="1124" spans="1:17" x14ac:dyDescent="0.35">
      <c r="A1124" s="1">
        <v>43830</v>
      </c>
      <c r="B1124" t="s">
        <v>722</v>
      </c>
      <c r="C1124" t="s">
        <v>2598</v>
      </c>
      <c r="D1124" t="s">
        <v>724</v>
      </c>
      <c r="F1124" t="s">
        <v>2599</v>
      </c>
      <c r="G1124" t="s">
        <v>2573</v>
      </c>
      <c r="H1124" t="s">
        <v>1995</v>
      </c>
      <c r="J1124" s="2">
        <v>0</v>
      </c>
      <c r="K1124" s="3">
        <v>3125</v>
      </c>
      <c r="L1124" t="s">
        <v>750</v>
      </c>
      <c r="M1124" t="s">
        <v>31</v>
      </c>
      <c r="N1124" t="s">
        <v>1120</v>
      </c>
      <c r="P1124" t="s">
        <v>22</v>
      </c>
      <c r="Q1124" s="1">
        <v>43949.415706018517</v>
      </c>
    </row>
    <row r="1125" spans="1:17" x14ac:dyDescent="0.35">
      <c r="A1125" s="1">
        <v>43830</v>
      </c>
      <c r="B1125" t="s">
        <v>722</v>
      </c>
      <c r="C1125" t="s">
        <v>2598</v>
      </c>
      <c r="D1125" t="s">
        <v>724</v>
      </c>
      <c r="F1125" t="s">
        <v>2600</v>
      </c>
      <c r="G1125" t="s">
        <v>2573</v>
      </c>
      <c r="H1125" t="s">
        <v>1995</v>
      </c>
      <c r="J1125" s="2">
        <v>0</v>
      </c>
      <c r="K1125" s="3">
        <v>9982</v>
      </c>
      <c r="L1125" t="s">
        <v>750</v>
      </c>
      <c r="M1125" t="s">
        <v>31</v>
      </c>
      <c r="N1125" t="s">
        <v>1120</v>
      </c>
      <c r="P1125" t="s">
        <v>22</v>
      </c>
      <c r="Q1125" s="1">
        <v>43949.415706018517</v>
      </c>
    </row>
    <row r="1126" spans="1:17" x14ac:dyDescent="0.35">
      <c r="A1126" s="1">
        <v>43830</v>
      </c>
      <c r="B1126" t="s">
        <v>722</v>
      </c>
      <c r="C1126" t="s">
        <v>2598</v>
      </c>
      <c r="D1126" t="s">
        <v>724</v>
      </c>
      <c r="F1126" t="s">
        <v>2601</v>
      </c>
      <c r="G1126" t="s">
        <v>2573</v>
      </c>
      <c r="H1126" t="s">
        <v>1995</v>
      </c>
      <c r="J1126" s="2">
        <v>0</v>
      </c>
      <c r="K1126" s="3">
        <v>9821</v>
      </c>
      <c r="L1126" t="s">
        <v>750</v>
      </c>
      <c r="M1126" t="s">
        <v>31</v>
      </c>
      <c r="N1126" t="s">
        <v>1120</v>
      </c>
      <c r="P1126" t="s">
        <v>22</v>
      </c>
      <c r="Q1126" s="1">
        <v>43949.415706018517</v>
      </c>
    </row>
    <row r="1127" spans="1:17" x14ac:dyDescent="0.35">
      <c r="A1127" s="1">
        <v>43830</v>
      </c>
      <c r="B1127" t="s">
        <v>722</v>
      </c>
      <c r="C1127" t="s">
        <v>2598</v>
      </c>
      <c r="D1127" t="s">
        <v>724</v>
      </c>
      <c r="F1127" t="s">
        <v>2602</v>
      </c>
      <c r="G1127" t="s">
        <v>2573</v>
      </c>
      <c r="H1127" t="s">
        <v>1995</v>
      </c>
      <c r="J1127" s="2">
        <v>0</v>
      </c>
      <c r="K1127" s="3">
        <v>5803</v>
      </c>
      <c r="L1127" t="s">
        <v>750</v>
      </c>
      <c r="M1127" t="s">
        <v>31</v>
      </c>
      <c r="N1127" t="s">
        <v>1120</v>
      </c>
      <c r="P1127" t="s">
        <v>22</v>
      </c>
      <c r="Q1127" s="1">
        <v>43949.415706018517</v>
      </c>
    </row>
    <row r="1128" spans="1:17" x14ac:dyDescent="0.35">
      <c r="A1128" s="1">
        <v>43654</v>
      </c>
      <c r="B1128" t="s">
        <v>24</v>
      </c>
      <c r="C1128" t="s">
        <v>1121</v>
      </c>
      <c r="D1128" t="s">
        <v>1122</v>
      </c>
      <c r="F1128" t="s">
        <v>2606</v>
      </c>
      <c r="G1128" t="s">
        <v>2607</v>
      </c>
      <c r="H1128" t="s">
        <v>1103</v>
      </c>
      <c r="I1128" t="s">
        <v>471</v>
      </c>
      <c r="J1128" s="2">
        <v>0</v>
      </c>
      <c r="K1128" s="3">
        <v>17.45</v>
      </c>
      <c r="L1128" t="s">
        <v>750</v>
      </c>
      <c r="M1128" t="s">
        <v>31</v>
      </c>
      <c r="N1128" t="s">
        <v>1120</v>
      </c>
      <c r="P1128" t="s">
        <v>22</v>
      </c>
      <c r="Q1128" s="1">
        <v>43889.652592592603</v>
      </c>
    </row>
    <row r="1129" spans="1:17" x14ac:dyDescent="0.35">
      <c r="A1129" s="1">
        <v>43760</v>
      </c>
      <c r="B1129" t="s">
        <v>24</v>
      </c>
      <c r="C1129" t="s">
        <v>1262</v>
      </c>
      <c r="D1129" t="s">
        <v>1122</v>
      </c>
      <c r="E1129" t="s">
        <v>1212</v>
      </c>
      <c r="F1129" t="s">
        <v>2606</v>
      </c>
      <c r="G1129" t="s">
        <v>2607</v>
      </c>
      <c r="H1129" t="s">
        <v>1103</v>
      </c>
      <c r="I1129" t="s">
        <v>471</v>
      </c>
      <c r="J1129" s="2">
        <v>0</v>
      </c>
      <c r="K1129" s="3">
        <v>0.01</v>
      </c>
      <c r="L1129" t="s">
        <v>750</v>
      </c>
      <c r="M1129" t="s">
        <v>31</v>
      </c>
      <c r="N1129" t="s">
        <v>1120</v>
      </c>
      <c r="P1129" t="s">
        <v>22</v>
      </c>
      <c r="Q1129" s="1">
        <v>43889.652592592603</v>
      </c>
    </row>
    <row r="1130" spans="1:17" x14ac:dyDescent="0.35">
      <c r="A1130" s="1">
        <v>43718</v>
      </c>
      <c r="B1130" t="s">
        <v>24</v>
      </c>
      <c r="C1130" t="s">
        <v>1205</v>
      </c>
      <c r="D1130" t="s">
        <v>1206</v>
      </c>
      <c r="F1130" t="s">
        <v>1207</v>
      </c>
      <c r="G1130" t="s">
        <v>1103</v>
      </c>
      <c r="H1130" t="s">
        <v>749</v>
      </c>
      <c r="J1130" s="2">
        <v>0</v>
      </c>
      <c r="K1130" s="3">
        <v>348.48</v>
      </c>
      <c r="L1130" t="s">
        <v>750</v>
      </c>
      <c r="M1130" t="s">
        <v>31</v>
      </c>
      <c r="N1130" t="s">
        <v>1208</v>
      </c>
      <c r="P1130" t="s">
        <v>22</v>
      </c>
      <c r="Q1130" s="1">
        <v>43889.652592592603</v>
      </c>
    </row>
    <row r="1131" spans="1:17" x14ac:dyDescent="0.35">
      <c r="A1131" s="1">
        <v>43691</v>
      </c>
      <c r="B1131" t="s">
        <v>24</v>
      </c>
      <c r="C1131" t="s">
        <v>1669</v>
      </c>
      <c r="D1131" t="s">
        <v>1178</v>
      </c>
      <c r="E1131" t="s">
        <v>1670</v>
      </c>
      <c r="F1131" t="s">
        <v>1671</v>
      </c>
      <c r="G1131" t="s">
        <v>1609</v>
      </c>
      <c r="H1131" t="s">
        <v>749</v>
      </c>
      <c r="J1131" s="2">
        <v>0</v>
      </c>
      <c r="K1131" s="3">
        <v>2294</v>
      </c>
      <c r="L1131" t="s">
        <v>750</v>
      </c>
      <c r="M1131" t="s">
        <v>31</v>
      </c>
      <c r="N1131" t="s">
        <v>1208</v>
      </c>
      <c r="P1131" t="s">
        <v>22</v>
      </c>
      <c r="Q1131" s="1">
        <v>43889.652592592603</v>
      </c>
    </row>
    <row r="1132" spans="1:17" x14ac:dyDescent="0.35">
      <c r="A1132" s="1">
        <v>43691</v>
      </c>
      <c r="B1132" t="s">
        <v>1111</v>
      </c>
      <c r="C1132" t="s">
        <v>2492</v>
      </c>
      <c r="D1132" t="s">
        <v>1178</v>
      </c>
      <c r="E1132" t="s">
        <v>1670</v>
      </c>
      <c r="F1132" t="s">
        <v>2493</v>
      </c>
      <c r="G1132" t="s">
        <v>2490</v>
      </c>
      <c r="H1132" t="s">
        <v>1609</v>
      </c>
      <c r="J1132" s="2">
        <v>0</v>
      </c>
      <c r="K1132" s="3">
        <v>2294</v>
      </c>
      <c r="L1132" t="s">
        <v>750</v>
      </c>
      <c r="M1132" t="s">
        <v>31</v>
      </c>
      <c r="N1132" t="s">
        <v>1208</v>
      </c>
      <c r="O1132" t="s">
        <v>2494</v>
      </c>
      <c r="P1132" t="s">
        <v>22</v>
      </c>
      <c r="Q1132" s="1">
        <v>43956.517187500001</v>
      </c>
    </row>
    <row r="1133" spans="1:17" x14ac:dyDescent="0.35">
      <c r="A1133" s="1">
        <v>43718</v>
      </c>
      <c r="B1133" t="s">
        <v>1100</v>
      </c>
      <c r="C1133" t="s">
        <v>2560</v>
      </c>
      <c r="D1133" t="s">
        <v>1206</v>
      </c>
      <c r="F1133" t="s">
        <v>2561</v>
      </c>
      <c r="G1133" t="s">
        <v>2562</v>
      </c>
      <c r="H1133" t="s">
        <v>1103</v>
      </c>
      <c r="J1133" s="2">
        <v>0</v>
      </c>
      <c r="K1133" s="3">
        <v>348.48</v>
      </c>
      <c r="L1133" t="s">
        <v>750</v>
      </c>
      <c r="M1133" t="s">
        <v>31</v>
      </c>
      <c r="N1133" t="s">
        <v>1208</v>
      </c>
      <c r="O1133" t="s">
        <v>2563</v>
      </c>
      <c r="P1133" t="s">
        <v>22</v>
      </c>
      <c r="Q1133" s="1">
        <v>43928.521967592591</v>
      </c>
    </row>
    <row r="1134" spans="1:17" x14ac:dyDescent="0.35">
      <c r="A1134" s="1">
        <v>43647</v>
      </c>
      <c r="B1134" t="s">
        <v>24</v>
      </c>
      <c r="C1134" t="s">
        <v>745</v>
      </c>
      <c r="D1134" t="s">
        <v>746</v>
      </c>
      <c r="E1134" t="s">
        <v>747</v>
      </c>
      <c r="F1134" t="s">
        <v>748</v>
      </c>
      <c r="G1134" t="s">
        <v>749</v>
      </c>
      <c r="H1134" t="s">
        <v>468</v>
      </c>
      <c r="J1134" s="2">
        <v>0</v>
      </c>
      <c r="K1134" s="3">
        <v>404</v>
      </c>
      <c r="L1134" t="s">
        <v>750</v>
      </c>
      <c r="M1134" t="s">
        <v>31</v>
      </c>
      <c r="N1134" t="s">
        <v>751</v>
      </c>
      <c r="P1134" t="s">
        <v>22</v>
      </c>
      <c r="Q1134" s="1">
        <v>43956.479189814818</v>
      </c>
    </row>
    <row r="1135" spans="1:17" x14ac:dyDescent="0.35">
      <c r="A1135" s="1">
        <v>43691</v>
      </c>
      <c r="B1135" t="s">
        <v>24</v>
      </c>
      <c r="C1135" t="s">
        <v>1174</v>
      </c>
      <c r="D1135" t="s">
        <v>1175</v>
      </c>
      <c r="F1135" t="s">
        <v>1176</v>
      </c>
      <c r="G1135" t="s">
        <v>1103</v>
      </c>
      <c r="H1135" t="s">
        <v>749</v>
      </c>
      <c r="J1135" s="2">
        <v>0</v>
      </c>
      <c r="K1135" s="3">
        <v>624</v>
      </c>
      <c r="L1135" t="s">
        <v>750</v>
      </c>
      <c r="M1135" t="s">
        <v>31</v>
      </c>
      <c r="N1135" t="s">
        <v>751</v>
      </c>
      <c r="P1135" t="s">
        <v>22</v>
      </c>
      <c r="Q1135" s="1">
        <v>43889.652592592603</v>
      </c>
    </row>
    <row r="1136" spans="1:17" x14ac:dyDescent="0.35">
      <c r="A1136" s="1">
        <v>43714</v>
      </c>
      <c r="B1136" t="s">
        <v>24</v>
      </c>
      <c r="C1136" t="s">
        <v>1201</v>
      </c>
      <c r="D1136" t="s">
        <v>1175</v>
      </c>
      <c r="F1136" t="s">
        <v>1202</v>
      </c>
      <c r="G1136" t="s">
        <v>1103</v>
      </c>
      <c r="H1136" t="s">
        <v>749</v>
      </c>
      <c r="J1136" s="2">
        <v>0</v>
      </c>
      <c r="K1136" s="3">
        <v>1136</v>
      </c>
      <c r="L1136" t="s">
        <v>750</v>
      </c>
      <c r="M1136" t="s">
        <v>31</v>
      </c>
      <c r="N1136" t="s">
        <v>751</v>
      </c>
      <c r="P1136" t="s">
        <v>22</v>
      </c>
      <c r="Q1136" s="1">
        <v>43889.652592592603</v>
      </c>
    </row>
    <row r="1137" spans="1:17" x14ac:dyDescent="0.35">
      <c r="A1137" s="1">
        <v>43787</v>
      </c>
      <c r="B1137" t="s">
        <v>24</v>
      </c>
      <c r="C1137" t="s">
        <v>1288</v>
      </c>
      <c r="D1137" t="s">
        <v>1125</v>
      </c>
      <c r="F1137" t="s">
        <v>1289</v>
      </c>
      <c r="G1137" t="s">
        <v>1103</v>
      </c>
      <c r="H1137" t="s">
        <v>749</v>
      </c>
      <c r="J1137" s="2">
        <v>0</v>
      </c>
      <c r="K1137" s="3">
        <v>1233.04</v>
      </c>
      <c r="L1137" t="s">
        <v>750</v>
      </c>
      <c r="M1137" t="s">
        <v>31</v>
      </c>
      <c r="N1137" t="s">
        <v>751</v>
      </c>
      <c r="P1137" t="s">
        <v>22</v>
      </c>
      <c r="Q1137" s="1">
        <v>43928.538495370369</v>
      </c>
    </row>
    <row r="1138" spans="1:17" x14ac:dyDescent="0.35">
      <c r="A1138" s="1">
        <v>43669</v>
      </c>
      <c r="B1138" t="s">
        <v>24</v>
      </c>
      <c r="C1138" t="s">
        <v>1658</v>
      </c>
      <c r="D1138" t="s">
        <v>1175</v>
      </c>
      <c r="F1138" t="s">
        <v>1659</v>
      </c>
      <c r="G1138" t="s">
        <v>1609</v>
      </c>
      <c r="H1138" t="s">
        <v>838</v>
      </c>
      <c r="I1138" t="s">
        <v>471</v>
      </c>
      <c r="J1138" s="2">
        <v>21.5</v>
      </c>
      <c r="K1138" s="3">
        <v>549.22</v>
      </c>
      <c r="L1138" t="s">
        <v>750</v>
      </c>
      <c r="M1138" t="s">
        <v>31</v>
      </c>
      <c r="N1138" t="s">
        <v>751</v>
      </c>
      <c r="P1138" t="s">
        <v>22</v>
      </c>
      <c r="Q1138" s="1">
        <v>43889.652592592603</v>
      </c>
    </row>
    <row r="1139" spans="1:17" x14ac:dyDescent="0.35">
      <c r="A1139" s="1">
        <v>43691</v>
      </c>
      <c r="B1139" t="s">
        <v>24</v>
      </c>
      <c r="C1139" t="s">
        <v>1667</v>
      </c>
      <c r="D1139" t="s">
        <v>1175</v>
      </c>
      <c r="F1139" t="s">
        <v>1668</v>
      </c>
      <c r="G1139" t="s">
        <v>1609</v>
      </c>
      <c r="H1139" t="s">
        <v>749</v>
      </c>
      <c r="J1139" s="2">
        <v>0</v>
      </c>
      <c r="K1139" s="3">
        <v>2400</v>
      </c>
      <c r="L1139" t="s">
        <v>750</v>
      </c>
      <c r="M1139" t="s">
        <v>31</v>
      </c>
      <c r="N1139" t="s">
        <v>751</v>
      </c>
      <c r="P1139" t="s">
        <v>22</v>
      </c>
      <c r="Q1139" s="1">
        <v>43889.652592592603</v>
      </c>
    </row>
    <row r="1140" spans="1:17" x14ac:dyDescent="0.35">
      <c r="A1140" s="1">
        <v>43696</v>
      </c>
      <c r="B1140" t="s">
        <v>24</v>
      </c>
      <c r="C1140" t="s">
        <v>1672</v>
      </c>
      <c r="D1140" t="s">
        <v>1175</v>
      </c>
      <c r="F1140" t="s">
        <v>1673</v>
      </c>
      <c r="G1140" t="s">
        <v>1609</v>
      </c>
      <c r="H1140" t="s">
        <v>838</v>
      </c>
      <c r="I1140" t="s">
        <v>471</v>
      </c>
      <c r="J1140" s="2">
        <v>36.57</v>
      </c>
      <c r="K1140" s="3">
        <v>942.77</v>
      </c>
      <c r="L1140" t="s">
        <v>750</v>
      </c>
      <c r="M1140" t="s">
        <v>31</v>
      </c>
      <c r="N1140" t="s">
        <v>751</v>
      </c>
      <c r="P1140" t="s">
        <v>22</v>
      </c>
      <c r="Q1140" s="1">
        <v>43889.652592592603</v>
      </c>
    </row>
    <row r="1141" spans="1:17" x14ac:dyDescent="0.35">
      <c r="A1141" s="1">
        <v>43748</v>
      </c>
      <c r="B1141" t="s">
        <v>24</v>
      </c>
      <c r="C1141" t="s">
        <v>1743</v>
      </c>
      <c r="D1141" t="s">
        <v>1611</v>
      </c>
      <c r="F1141" t="s">
        <v>1744</v>
      </c>
      <c r="G1141" t="s">
        <v>1609</v>
      </c>
      <c r="H1141" t="s">
        <v>23</v>
      </c>
      <c r="J1141" s="2">
        <v>0</v>
      </c>
      <c r="K1141" s="3">
        <v>100</v>
      </c>
      <c r="L1141" t="s">
        <v>750</v>
      </c>
      <c r="M1141" t="s">
        <v>31</v>
      </c>
      <c r="N1141" t="s">
        <v>751</v>
      </c>
      <c r="P1141" t="s">
        <v>22</v>
      </c>
      <c r="Q1141" s="1">
        <v>43947.673020833332</v>
      </c>
    </row>
    <row r="1142" spans="1:17" x14ac:dyDescent="0.35">
      <c r="A1142" s="1">
        <v>43669</v>
      </c>
      <c r="B1142" t="s">
        <v>1111</v>
      </c>
      <c r="C1142" t="s">
        <v>2250</v>
      </c>
      <c r="D1142" t="s">
        <v>1175</v>
      </c>
      <c r="F1142" t="s">
        <v>2251</v>
      </c>
      <c r="G1142" t="s">
        <v>2246</v>
      </c>
      <c r="H1142" t="s">
        <v>1609</v>
      </c>
      <c r="I1142" t="s">
        <v>471</v>
      </c>
      <c r="J1142" s="2">
        <v>21.5</v>
      </c>
      <c r="K1142" s="3">
        <v>549.22</v>
      </c>
      <c r="L1142" t="s">
        <v>750</v>
      </c>
      <c r="M1142" t="s">
        <v>31</v>
      </c>
      <c r="N1142" t="s">
        <v>751</v>
      </c>
      <c r="O1142" t="s">
        <v>2252</v>
      </c>
      <c r="P1142" t="s">
        <v>22</v>
      </c>
      <c r="Q1142" s="1">
        <v>43889.652592592603</v>
      </c>
    </row>
    <row r="1143" spans="1:17" x14ac:dyDescent="0.35">
      <c r="A1143" s="1">
        <v>43686</v>
      </c>
      <c r="B1143" t="s">
        <v>1111</v>
      </c>
      <c r="C1143" t="s">
        <v>2253</v>
      </c>
      <c r="D1143" t="s">
        <v>1175</v>
      </c>
      <c r="F1143" t="s">
        <v>2254</v>
      </c>
      <c r="G1143" t="s">
        <v>2246</v>
      </c>
      <c r="H1143" t="s">
        <v>1609</v>
      </c>
      <c r="J1143" s="2">
        <v>0</v>
      </c>
      <c r="K1143" s="3">
        <v>2400</v>
      </c>
      <c r="L1143" t="s">
        <v>750</v>
      </c>
      <c r="M1143" t="s">
        <v>31</v>
      </c>
      <c r="N1143" t="s">
        <v>751</v>
      </c>
      <c r="O1143" t="s">
        <v>2255</v>
      </c>
      <c r="P1143" t="s">
        <v>22</v>
      </c>
      <c r="Q1143" s="1">
        <v>43889.652592592603</v>
      </c>
    </row>
    <row r="1144" spans="1:17" x14ac:dyDescent="0.35">
      <c r="A1144" s="1">
        <v>43691</v>
      </c>
      <c r="B1144" t="s">
        <v>1100</v>
      </c>
      <c r="C1144" t="s">
        <v>2256</v>
      </c>
      <c r="D1144" t="s">
        <v>2257</v>
      </c>
      <c r="E1144" t="s">
        <v>2258</v>
      </c>
      <c r="F1144" t="s">
        <v>2259</v>
      </c>
      <c r="G1144" t="s">
        <v>2246</v>
      </c>
      <c r="H1144" t="s">
        <v>1103</v>
      </c>
      <c r="J1144" s="2">
        <v>0</v>
      </c>
      <c r="K1144" s="3">
        <v>624</v>
      </c>
      <c r="L1144" t="s">
        <v>750</v>
      </c>
      <c r="M1144" t="s">
        <v>31</v>
      </c>
      <c r="N1144" t="s">
        <v>751</v>
      </c>
      <c r="O1144" t="s">
        <v>2260</v>
      </c>
      <c r="P1144" t="s">
        <v>22</v>
      </c>
      <c r="Q1144" s="1">
        <v>43889.652592592603</v>
      </c>
    </row>
    <row r="1145" spans="1:17" x14ac:dyDescent="0.35">
      <c r="A1145" s="1">
        <v>43696</v>
      </c>
      <c r="B1145" t="s">
        <v>1111</v>
      </c>
      <c r="C1145" t="s">
        <v>2261</v>
      </c>
      <c r="D1145" t="s">
        <v>1175</v>
      </c>
      <c r="F1145" t="s">
        <v>2251</v>
      </c>
      <c r="G1145" t="s">
        <v>2246</v>
      </c>
      <c r="H1145" t="s">
        <v>1609</v>
      </c>
      <c r="I1145" t="s">
        <v>471</v>
      </c>
      <c r="J1145" s="2">
        <v>36.57</v>
      </c>
      <c r="K1145" s="3">
        <v>942.77</v>
      </c>
      <c r="L1145" t="s">
        <v>750</v>
      </c>
      <c r="M1145" t="s">
        <v>31</v>
      </c>
      <c r="N1145" t="s">
        <v>751</v>
      </c>
      <c r="O1145" t="s">
        <v>2262</v>
      </c>
      <c r="P1145" t="s">
        <v>22</v>
      </c>
      <c r="Q1145" s="1">
        <v>43889.652592592603</v>
      </c>
    </row>
    <row r="1146" spans="1:17" x14ac:dyDescent="0.35">
      <c r="A1146" s="1">
        <v>43714</v>
      </c>
      <c r="B1146" t="s">
        <v>1100</v>
      </c>
      <c r="C1146" t="s">
        <v>2263</v>
      </c>
      <c r="D1146" t="s">
        <v>1175</v>
      </c>
      <c r="E1146" t="s">
        <v>2264</v>
      </c>
      <c r="F1146" t="s">
        <v>2265</v>
      </c>
      <c r="G1146" t="s">
        <v>2246</v>
      </c>
      <c r="H1146" t="s">
        <v>1103</v>
      </c>
      <c r="J1146" s="2">
        <v>0</v>
      </c>
      <c r="K1146" s="3">
        <v>1136</v>
      </c>
      <c r="L1146" t="s">
        <v>750</v>
      </c>
      <c r="M1146" t="s">
        <v>31</v>
      </c>
      <c r="N1146" t="s">
        <v>751</v>
      </c>
      <c r="O1146" t="s">
        <v>2266</v>
      </c>
      <c r="P1146" t="s">
        <v>22</v>
      </c>
      <c r="Q1146" s="1">
        <v>43889.652592592603</v>
      </c>
    </row>
    <row r="1147" spans="1:17" x14ac:dyDescent="0.35">
      <c r="A1147" s="1">
        <v>43762</v>
      </c>
      <c r="B1147" t="s">
        <v>1100</v>
      </c>
      <c r="C1147" t="s">
        <v>2278</v>
      </c>
      <c r="D1147" t="s">
        <v>1125</v>
      </c>
      <c r="F1147" t="s">
        <v>2245</v>
      </c>
      <c r="G1147" t="s">
        <v>2246</v>
      </c>
      <c r="H1147" t="s">
        <v>1103</v>
      </c>
      <c r="J1147" s="2">
        <v>0</v>
      </c>
      <c r="K1147" s="3">
        <v>1233.04</v>
      </c>
      <c r="L1147" t="s">
        <v>750</v>
      </c>
      <c r="M1147" t="s">
        <v>31</v>
      </c>
      <c r="N1147" t="s">
        <v>751</v>
      </c>
      <c r="O1147" t="s">
        <v>2279</v>
      </c>
      <c r="P1147" t="s">
        <v>22</v>
      </c>
      <c r="Q1147" s="1">
        <v>43928.530173611107</v>
      </c>
    </row>
    <row r="1148" spans="1:17" x14ac:dyDescent="0.35">
      <c r="A1148" s="1">
        <v>43830</v>
      </c>
      <c r="B1148" t="s">
        <v>722</v>
      </c>
      <c r="C1148" t="s">
        <v>2611</v>
      </c>
      <c r="D1148" t="s">
        <v>724</v>
      </c>
      <c r="F1148" t="s">
        <v>2613</v>
      </c>
      <c r="G1148" t="s">
        <v>2607</v>
      </c>
      <c r="H1148" t="s">
        <v>35</v>
      </c>
      <c r="J1148" s="2">
        <v>0</v>
      </c>
      <c r="K1148" s="3">
        <v>32.03</v>
      </c>
      <c r="L1148" t="s">
        <v>750</v>
      </c>
      <c r="M1148" t="s">
        <v>31</v>
      </c>
      <c r="N1148" t="s">
        <v>751</v>
      </c>
      <c r="P1148" t="s">
        <v>22</v>
      </c>
      <c r="Q1148" s="1">
        <v>43947.656805555547</v>
      </c>
    </row>
    <row r="1149" spans="1:17" x14ac:dyDescent="0.35">
      <c r="A1149" s="1">
        <v>43830</v>
      </c>
      <c r="B1149" t="s">
        <v>722</v>
      </c>
      <c r="C1149" t="s">
        <v>2611</v>
      </c>
      <c r="D1149" t="s">
        <v>724</v>
      </c>
      <c r="F1149" t="s">
        <v>2614</v>
      </c>
      <c r="G1149" t="s">
        <v>2607</v>
      </c>
      <c r="H1149" t="s">
        <v>35</v>
      </c>
      <c r="J1149" s="2">
        <v>0</v>
      </c>
      <c r="K1149" s="3">
        <v>-3.84</v>
      </c>
      <c r="L1149" t="s">
        <v>750</v>
      </c>
      <c r="M1149" t="s">
        <v>31</v>
      </c>
      <c r="N1149" t="s">
        <v>751</v>
      </c>
      <c r="P1149" t="s">
        <v>22</v>
      </c>
      <c r="Q1149" s="1">
        <v>43947.656805555547</v>
      </c>
    </row>
    <row r="1150" spans="1:17" x14ac:dyDescent="0.35">
      <c r="A1150" s="1">
        <v>43769</v>
      </c>
      <c r="B1150" t="s">
        <v>1111</v>
      </c>
      <c r="C1150" t="s">
        <v>2765</v>
      </c>
      <c r="D1150" t="s">
        <v>1611</v>
      </c>
      <c r="F1150" t="s">
        <v>2766</v>
      </c>
      <c r="G1150" t="s">
        <v>2767</v>
      </c>
      <c r="H1150" t="s">
        <v>1609</v>
      </c>
      <c r="J1150" s="2">
        <v>0</v>
      </c>
      <c r="K1150" s="3">
        <v>100</v>
      </c>
      <c r="L1150" t="s">
        <v>750</v>
      </c>
      <c r="M1150" t="s">
        <v>31</v>
      </c>
      <c r="N1150" t="s">
        <v>751</v>
      </c>
      <c r="P1150" t="s">
        <v>22</v>
      </c>
      <c r="Q1150" s="1">
        <v>43947.672071759262</v>
      </c>
    </row>
    <row r="1151" spans="1:17" x14ac:dyDescent="0.35">
      <c r="A1151" s="1">
        <v>43677</v>
      </c>
      <c r="B1151" t="s">
        <v>24</v>
      </c>
      <c r="C1151" t="s">
        <v>755</v>
      </c>
      <c r="F1151" t="s">
        <v>41</v>
      </c>
      <c r="G1151" t="s">
        <v>749</v>
      </c>
      <c r="H1151" t="s">
        <v>42</v>
      </c>
      <c r="J1151" s="2">
        <v>0</v>
      </c>
      <c r="K1151" s="3">
        <v>31.02</v>
      </c>
      <c r="L1151" t="s">
        <v>750</v>
      </c>
      <c r="M1151" t="s">
        <v>31</v>
      </c>
      <c r="N1151" t="s">
        <v>756</v>
      </c>
      <c r="P1151" t="s">
        <v>22</v>
      </c>
      <c r="Q1151" s="1">
        <v>43889.661921296298</v>
      </c>
    </row>
    <row r="1152" spans="1:17" x14ac:dyDescent="0.35">
      <c r="A1152" s="1">
        <v>43708</v>
      </c>
      <c r="B1152" t="s">
        <v>24</v>
      </c>
      <c r="C1152" t="s">
        <v>757</v>
      </c>
      <c r="F1152" t="s">
        <v>41</v>
      </c>
      <c r="G1152" t="s">
        <v>749</v>
      </c>
      <c r="H1152" t="s">
        <v>42</v>
      </c>
      <c r="J1152" s="2">
        <v>0</v>
      </c>
      <c r="K1152" s="3">
        <v>29.48</v>
      </c>
      <c r="L1152" t="s">
        <v>750</v>
      </c>
      <c r="M1152" t="s">
        <v>31</v>
      </c>
      <c r="N1152" t="s">
        <v>756</v>
      </c>
      <c r="P1152" t="s">
        <v>22</v>
      </c>
      <c r="Q1152" s="1">
        <v>43889.661921296298</v>
      </c>
    </row>
    <row r="1153" spans="1:17" x14ac:dyDescent="0.35">
      <c r="A1153" s="1">
        <v>43727</v>
      </c>
      <c r="B1153" t="s">
        <v>24</v>
      </c>
      <c r="C1153" t="s">
        <v>758</v>
      </c>
      <c r="D1153" t="s">
        <v>759</v>
      </c>
      <c r="E1153" t="s">
        <v>760</v>
      </c>
      <c r="F1153" t="s">
        <v>761</v>
      </c>
      <c r="G1153" t="s">
        <v>749</v>
      </c>
      <c r="H1153" t="s">
        <v>48</v>
      </c>
      <c r="J1153" s="2">
        <v>0</v>
      </c>
      <c r="K1153" s="3">
        <v>13066</v>
      </c>
      <c r="L1153" t="s">
        <v>750</v>
      </c>
      <c r="M1153" t="s">
        <v>31</v>
      </c>
      <c r="N1153" t="s">
        <v>756</v>
      </c>
      <c r="P1153" t="s">
        <v>22</v>
      </c>
      <c r="Q1153" s="1">
        <v>43889.661921296298</v>
      </c>
    </row>
    <row r="1154" spans="1:17" x14ac:dyDescent="0.35">
      <c r="A1154" s="1">
        <v>43738</v>
      </c>
      <c r="B1154" t="s">
        <v>24</v>
      </c>
      <c r="C1154" t="s">
        <v>763</v>
      </c>
      <c r="F1154" t="s">
        <v>41</v>
      </c>
      <c r="G1154" t="s">
        <v>749</v>
      </c>
      <c r="H1154" t="s">
        <v>42</v>
      </c>
      <c r="J1154" s="2">
        <v>0</v>
      </c>
      <c r="K1154" s="3">
        <v>11.51</v>
      </c>
      <c r="L1154" t="s">
        <v>750</v>
      </c>
      <c r="M1154" t="s">
        <v>31</v>
      </c>
      <c r="N1154" t="s">
        <v>756</v>
      </c>
      <c r="P1154" t="s">
        <v>22</v>
      </c>
      <c r="Q1154" s="1">
        <v>43889.661921296298</v>
      </c>
    </row>
    <row r="1155" spans="1:17" x14ac:dyDescent="0.35">
      <c r="A1155" s="1">
        <v>43769</v>
      </c>
      <c r="B1155" t="s">
        <v>24</v>
      </c>
      <c r="C1155" t="s">
        <v>779</v>
      </c>
      <c r="F1155" t="s">
        <v>41</v>
      </c>
      <c r="G1155" t="s">
        <v>749</v>
      </c>
      <c r="H1155" t="s">
        <v>42</v>
      </c>
      <c r="J1155" s="2">
        <v>0</v>
      </c>
      <c r="K1155" s="3">
        <v>20.92</v>
      </c>
      <c r="L1155" t="s">
        <v>750</v>
      </c>
      <c r="M1155" t="s">
        <v>31</v>
      </c>
      <c r="N1155" t="s">
        <v>756</v>
      </c>
      <c r="P1155" t="s">
        <v>22</v>
      </c>
      <c r="Q1155" s="1">
        <v>43889.661921296298</v>
      </c>
    </row>
    <row r="1156" spans="1:17" x14ac:dyDescent="0.35">
      <c r="A1156" s="1">
        <v>43799</v>
      </c>
      <c r="B1156" t="s">
        <v>24</v>
      </c>
      <c r="C1156" t="s">
        <v>784</v>
      </c>
      <c r="F1156" t="s">
        <v>41</v>
      </c>
      <c r="G1156" t="s">
        <v>749</v>
      </c>
      <c r="H1156" t="s">
        <v>42</v>
      </c>
      <c r="J1156" s="2">
        <v>0</v>
      </c>
      <c r="K1156" s="3">
        <v>31.43</v>
      </c>
      <c r="L1156" t="s">
        <v>750</v>
      </c>
      <c r="M1156" t="s">
        <v>31</v>
      </c>
      <c r="N1156" t="s">
        <v>756</v>
      </c>
      <c r="P1156" t="s">
        <v>22</v>
      </c>
      <c r="Q1156" s="1">
        <v>43889.661921296298</v>
      </c>
    </row>
    <row r="1157" spans="1:17" x14ac:dyDescent="0.35">
      <c r="A1157" s="1">
        <v>43830</v>
      </c>
      <c r="B1157" t="s">
        <v>24</v>
      </c>
      <c r="C1157" t="s">
        <v>793</v>
      </c>
      <c r="F1157" t="s">
        <v>41</v>
      </c>
      <c r="G1157" t="s">
        <v>749</v>
      </c>
      <c r="H1157" t="s">
        <v>42</v>
      </c>
      <c r="J1157" s="2">
        <v>0</v>
      </c>
      <c r="K1157" s="3">
        <v>30.51</v>
      </c>
      <c r="L1157" t="s">
        <v>750</v>
      </c>
      <c r="M1157" t="s">
        <v>31</v>
      </c>
      <c r="N1157" t="s">
        <v>756</v>
      </c>
      <c r="P1157" t="s">
        <v>22</v>
      </c>
      <c r="Q1157" s="1">
        <v>43889.661921296298</v>
      </c>
    </row>
    <row r="1158" spans="1:17" x14ac:dyDescent="0.35">
      <c r="A1158" s="1">
        <v>43861</v>
      </c>
      <c r="B1158" t="s">
        <v>24</v>
      </c>
      <c r="C1158" t="s">
        <v>803</v>
      </c>
      <c r="F1158" t="s">
        <v>41</v>
      </c>
      <c r="G1158" t="s">
        <v>749</v>
      </c>
      <c r="H1158" t="s">
        <v>42</v>
      </c>
      <c r="J1158" s="2">
        <v>0</v>
      </c>
      <c r="K1158" s="3">
        <v>26.93</v>
      </c>
      <c r="L1158" t="s">
        <v>750</v>
      </c>
      <c r="M1158" t="s">
        <v>31</v>
      </c>
      <c r="N1158" t="s">
        <v>756</v>
      </c>
      <c r="P1158" t="s">
        <v>22</v>
      </c>
      <c r="Q1158" s="1">
        <v>43949.728032407409</v>
      </c>
    </row>
    <row r="1159" spans="1:17" x14ac:dyDescent="0.35">
      <c r="A1159" s="1">
        <v>43890</v>
      </c>
      <c r="B1159" t="s">
        <v>24</v>
      </c>
      <c r="C1159" t="s">
        <v>806</v>
      </c>
      <c r="F1159" t="s">
        <v>41</v>
      </c>
      <c r="G1159" t="s">
        <v>749</v>
      </c>
      <c r="H1159" t="s">
        <v>42</v>
      </c>
      <c r="J1159" s="2">
        <v>0</v>
      </c>
      <c r="K1159" s="3">
        <v>25.07</v>
      </c>
      <c r="L1159" t="s">
        <v>750</v>
      </c>
      <c r="M1159" t="s">
        <v>31</v>
      </c>
      <c r="N1159" t="s">
        <v>756</v>
      </c>
      <c r="P1159" t="s">
        <v>22</v>
      </c>
      <c r="Q1159" s="1">
        <v>43949.728032407409</v>
      </c>
    </row>
    <row r="1160" spans="1:17" x14ac:dyDescent="0.35">
      <c r="A1160" s="1">
        <v>43921</v>
      </c>
      <c r="B1160" t="s">
        <v>24</v>
      </c>
      <c r="C1160" t="s">
        <v>807</v>
      </c>
      <c r="F1160" t="s">
        <v>41</v>
      </c>
      <c r="G1160" t="s">
        <v>749</v>
      </c>
      <c r="H1160" t="s">
        <v>42</v>
      </c>
      <c r="J1160" s="2">
        <v>0</v>
      </c>
      <c r="K1160" s="3">
        <v>26.73</v>
      </c>
      <c r="L1160" t="s">
        <v>750</v>
      </c>
      <c r="M1160" t="s">
        <v>31</v>
      </c>
      <c r="N1160" t="s">
        <v>756</v>
      </c>
      <c r="P1160" t="s">
        <v>22</v>
      </c>
      <c r="Q1160" s="1">
        <v>43949.728032407409</v>
      </c>
    </row>
    <row r="1161" spans="1:17" x14ac:dyDescent="0.35">
      <c r="A1161" s="1">
        <v>43675</v>
      </c>
      <c r="B1161" t="s">
        <v>24</v>
      </c>
      <c r="C1161" t="s">
        <v>839</v>
      </c>
      <c r="F1161" t="s">
        <v>840</v>
      </c>
      <c r="G1161" t="s">
        <v>838</v>
      </c>
      <c r="H1161" t="s">
        <v>42</v>
      </c>
      <c r="I1161" t="s">
        <v>471</v>
      </c>
      <c r="J1161" s="2">
        <v>12</v>
      </c>
      <c r="K1161" s="3">
        <v>307.32</v>
      </c>
      <c r="L1161" t="s">
        <v>750</v>
      </c>
      <c r="M1161" t="s">
        <v>31</v>
      </c>
      <c r="N1161" t="s">
        <v>756</v>
      </c>
      <c r="P1161" t="s">
        <v>22</v>
      </c>
      <c r="Q1161" s="1">
        <v>43889.662418981483</v>
      </c>
    </row>
    <row r="1162" spans="1:17" x14ac:dyDescent="0.35">
      <c r="A1162" s="1">
        <v>43890</v>
      </c>
      <c r="B1162" t="s">
        <v>722</v>
      </c>
      <c r="C1162" t="s">
        <v>2620</v>
      </c>
      <c r="D1162" t="s">
        <v>724</v>
      </c>
      <c r="F1162" t="s">
        <v>2618</v>
      </c>
      <c r="G1162" t="s">
        <v>2607</v>
      </c>
      <c r="H1162" t="s">
        <v>766</v>
      </c>
      <c r="J1162" s="2">
        <v>0</v>
      </c>
      <c r="K1162" s="3">
        <v>-218.5</v>
      </c>
      <c r="L1162" t="s">
        <v>750</v>
      </c>
      <c r="M1162" t="s">
        <v>31</v>
      </c>
      <c r="N1162" t="s">
        <v>756</v>
      </c>
      <c r="P1162" t="s">
        <v>22</v>
      </c>
      <c r="Q1162" s="1">
        <v>43956.486539351848</v>
      </c>
    </row>
    <row r="1163" spans="1:17" x14ac:dyDescent="0.35">
      <c r="A1163" s="1">
        <v>43673</v>
      </c>
      <c r="B1163" t="s">
        <v>24</v>
      </c>
      <c r="C1163" t="s">
        <v>2641</v>
      </c>
      <c r="F1163" t="s">
        <v>2640</v>
      </c>
      <c r="G1163" t="s">
        <v>2634</v>
      </c>
      <c r="H1163" t="s">
        <v>749</v>
      </c>
      <c r="J1163" s="2">
        <v>0</v>
      </c>
      <c r="K1163" s="3">
        <v>57</v>
      </c>
      <c r="L1163" t="s">
        <v>750</v>
      </c>
      <c r="M1163" t="s">
        <v>31</v>
      </c>
      <c r="N1163" t="s">
        <v>756</v>
      </c>
      <c r="P1163" t="s">
        <v>22</v>
      </c>
      <c r="Q1163" s="1">
        <v>43889.661921296298</v>
      </c>
    </row>
    <row r="1164" spans="1:17" x14ac:dyDescent="0.35">
      <c r="A1164" s="1">
        <v>43677</v>
      </c>
      <c r="B1164" t="s">
        <v>24</v>
      </c>
      <c r="C1164" t="s">
        <v>2647</v>
      </c>
      <c r="F1164" t="s">
        <v>2008</v>
      </c>
      <c r="G1164" t="s">
        <v>2634</v>
      </c>
      <c r="H1164" t="s">
        <v>838</v>
      </c>
      <c r="I1164" t="s">
        <v>471</v>
      </c>
      <c r="J1164" s="2">
        <v>5</v>
      </c>
      <c r="K1164" s="3">
        <v>128.30000000000001</v>
      </c>
      <c r="L1164" t="s">
        <v>750</v>
      </c>
      <c r="M1164" t="s">
        <v>31</v>
      </c>
      <c r="N1164" t="s">
        <v>756</v>
      </c>
      <c r="P1164" t="s">
        <v>22</v>
      </c>
      <c r="Q1164" s="1">
        <v>43889.662418981483</v>
      </c>
    </row>
    <row r="1165" spans="1:17" x14ac:dyDescent="0.35">
      <c r="A1165" s="1">
        <v>43677</v>
      </c>
      <c r="B1165" t="s">
        <v>24</v>
      </c>
      <c r="C1165" t="s">
        <v>2648</v>
      </c>
      <c r="F1165" t="s">
        <v>2646</v>
      </c>
      <c r="G1165" t="s">
        <v>2634</v>
      </c>
      <c r="H1165" t="s">
        <v>838</v>
      </c>
      <c r="I1165" t="s">
        <v>471</v>
      </c>
      <c r="J1165" s="2">
        <v>6.4</v>
      </c>
      <c r="K1165" s="3">
        <v>164.22</v>
      </c>
      <c r="L1165" t="s">
        <v>750</v>
      </c>
      <c r="M1165" t="s">
        <v>31</v>
      </c>
      <c r="N1165" t="s">
        <v>756</v>
      </c>
      <c r="P1165" t="s">
        <v>22</v>
      </c>
      <c r="Q1165" s="1">
        <v>43889.662418981483</v>
      </c>
    </row>
    <row r="1166" spans="1:17" x14ac:dyDescent="0.35">
      <c r="A1166" s="1">
        <v>43707</v>
      </c>
      <c r="B1166" t="s">
        <v>24</v>
      </c>
      <c r="C1166" t="s">
        <v>2657</v>
      </c>
      <c r="F1166" t="s">
        <v>2008</v>
      </c>
      <c r="G1166" t="s">
        <v>2634</v>
      </c>
      <c r="H1166" t="s">
        <v>838</v>
      </c>
      <c r="I1166" t="s">
        <v>471</v>
      </c>
      <c r="J1166" s="2">
        <v>5</v>
      </c>
      <c r="K1166" s="3">
        <v>129.58000000000001</v>
      </c>
      <c r="L1166" t="s">
        <v>750</v>
      </c>
      <c r="M1166" t="s">
        <v>31</v>
      </c>
      <c r="N1166" t="s">
        <v>756</v>
      </c>
      <c r="P1166" t="s">
        <v>22</v>
      </c>
      <c r="Q1166" s="1">
        <v>43889.662418981483</v>
      </c>
    </row>
    <row r="1167" spans="1:17" x14ac:dyDescent="0.35">
      <c r="A1167" s="1">
        <v>43708</v>
      </c>
      <c r="B1167" t="s">
        <v>24</v>
      </c>
      <c r="C1167" t="s">
        <v>2661</v>
      </c>
      <c r="F1167" t="s">
        <v>2640</v>
      </c>
      <c r="G1167" t="s">
        <v>2634</v>
      </c>
      <c r="H1167" t="s">
        <v>749</v>
      </c>
      <c r="J1167" s="2">
        <v>0</v>
      </c>
      <c r="K1167" s="3">
        <v>90</v>
      </c>
      <c r="L1167" t="s">
        <v>750</v>
      </c>
      <c r="M1167" t="s">
        <v>31</v>
      </c>
      <c r="N1167" t="s">
        <v>756</v>
      </c>
      <c r="P1167" t="s">
        <v>22</v>
      </c>
      <c r="Q1167" s="1">
        <v>43889.661921296298</v>
      </c>
    </row>
    <row r="1168" spans="1:17" x14ac:dyDescent="0.35">
      <c r="A1168" s="1">
        <v>43708</v>
      </c>
      <c r="B1168" t="s">
        <v>24</v>
      </c>
      <c r="C1168" t="s">
        <v>2663</v>
      </c>
      <c r="F1168" t="s">
        <v>2646</v>
      </c>
      <c r="G1168" t="s">
        <v>2634</v>
      </c>
      <c r="H1168" t="s">
        <v>838</v>
      </c>
      <c r="I1168" t="s">
        <v>471</v>
      </c>
      <c r="J1168" s="2">
        <v>8.1999999999999993</v>
      </c>
      <c r="K1168" s="3">
        <v>212.5</v>
      </c>
      <c r="L1168" t="s">
        <v>750</v>
      </c>
      <c r="M1168" t="s">
        <v>31</v>
      </c>
      <c r="N1168" t="s">
        <v>756</v>
      </c>
      <c r="P1168" t="s">
        <v>22</v>
      </c>
      <c r="Q1168" s="1">
        <v>43889.662418981483</v>
      </c>
    </row>
    <row r="1169" spans="1:17" x14ac:dyDescent="0.35">
      <c r="A1169" s="1">
        <v>43727</v>
      </c>
      <c r="B1169" t="s">
        <v>24</v>
      </c>
      <c r="C1169" t="s">
        <v>2665</v>
      </c>
      <c r="F1169" t="s">
        <v>1999</v>
      </c>
      <c r="G1169" t="s">
        <v>2634</v>
      </c>
      <c r="H1169" t="s">
        <v>749</v>
      </c>
      <c r="J1169" s="2">
        <v>0</v>
      </c>
      <c r="K1169" s="3">
        <v>150</v>
      </c>
      <c r="L1169" t="s">
        <v>750</v>
      </c>
      <c r="M1169" t="s">
        <v>31</v>
      </c>
      <c r="N1169" t="s">
        <v>756</v>
      </c>
      <c r="P1169" t="s">
        <v>22</v>
      </c>
      <c r="Q1169" s="1">
        <v>43889.661921296298</v>
      </c>
    </row>
    <row r="1170" spans="1:17" x14ac:dyDescent="0.35">
      <c r="A1170" s="1">
        <v>43736</v>
      </c>
      <c r="B1170" t="s">
        <v>24</v>
      </c>
      <c r="C1170" t="s">
        <v>2667</v>
      </c>
      <c r="F1170" t="s">
        <v>2640</v>
      </c>
      <c r="G1170" t="s">
        <v>2634</v>
      </c>
      <c r="H1170" t="s">
        <v>749</v>
      </c>
      <c r="J1170" s="2">
        <v>0</v>
      </c>
      <c r="K1170" s="3">
        <v>18</v>
      </c>
      <c r="L1170" t="s">
        <v>750</v>
      </c>
      <c r="M1170" t="s">
        <v>31</v>
      </c>
      <c r="N1170" t="s">
        <v>756</v>
      </c>
      <c r="P1170" t="s">
        <v>22</v>
      </c>
      <c r="Q1170" s="1">
        <v>43889.661921296298</v>
      </c>
    </row>
    <row r="1171" spans="1:17" x14ac:dyDescent="0.35">
      <c r="A1171" s="1">
        <v>43738</v>
      </c>
      <c r="B1171" t="s">
        <v>24</v>
      </c>
      <c r="C1171" t="s">
        <v>2671</v>
      </c>
      <c r="F1171" t="s">
        <v>2008</v>
      </c>
      <c r="G1171" t="s">
        <v>2634</v>
      </c>
      <c r="H1171" t="s">
        <v>838</v>
      </c>
      <c r="I1171" t="s">
        <v>471</v>
      </c>
      <c r="J1171" s="2">
        <v>5</v>
      </c>
      <c r="K1171" s="3">
        <v>129.08000000000001</v>
      </c>
      <c r="L1171" t="s">
        <v>750</v>
      </c>
      <c r="M1171" t="s">
        <v>31</v>
      </c>
      <c r="N1171" t="s">
        <v>756</v>
      </c>
      <c r="P1171" t="s">
        <v>22</v>
      </c>
      <c r="Q1171" s="1">
        <v>43889.662418981483</v>
      </c>
    </row>
    <row r="1172" spans="1:17" x14ac:dyDescent="0.35">
      <c r="A1172" s="1">
        <v>43738</v>
      </c>
      <c r="B1172" t="s">
        <v>24</v>
      </c>
      <c r="C1172" t="s">
        <v>2672</v>
      </c>
      <c r="F1172" t="s">
        <v>2646</v>
      </c>
      <c r="G1172" t="s">
        <v>2634</v>
      </c>
      <c r="H1172" t="s">
        <v>838</v>
      </c>
      <c r="I1172" t="s">
        <v>471</v>
      </c>
      <c r="J1172" s="2">
        <v>5.4</v>
      </c>
      <c r="K1172" s="3">
        <v>139.4</v>
      </c>
      <c r="L1172" t="s">
        <v>750</v>
      </c>
      <c r="M1172" t="s">
        <v>31</v>
      </c>
      <c r="N1172" t="s">
        <v>756</v>
      </c>
      <c r="P1172" t="s">
        <v>22</v>
      </c>
      <c r="Q1172" s="1">
        <v>43889.662418981483</v>
      </c>
    </row>
    <row r="1173" spans="1:17" x14ac:dyDescent="0.35">
      <c r="A1173" s="1">
        <v>43755</v>
      </c>
      <c r="B1173" t="s">
        <v>24</v>
      </c>
      <c r="C1173" t="s">
        <v>2674</v>
      </c>
      <c r="F1173" t="s">
        <v>2633</v>
      </c>
      <c r="G1173" t="s">
        <v>2634</v>
      </c>
      <c r="H1173" t="s">
        <v>749</v>
      </c>
      <c r="J1173" s="2">
        <v>0</v>
      </c>
      <c r="K1173" s="3">
        <v>6</v>
      </c>
      <c r="L1173" t="s">
        <v>750</v>
      </c>
      <c r="M1173" t="s">
        <v>31</v>
      </c>
      <c r="N1173" t="s">
        <v>756</v>
      </c>
      <c r="P1173" t="s">
        <v>22</v>
      </c>
      <c r="Q1173" s="1">
        <v>43889.661921296298</v>
      </c>
    </row>
    <row r="1174" spans="1:17" x14ac:dyDescent="0.35">
      <c r="A1174" s="1">
        <v>43764</v>
      </c>
      <c r="B1174" t="s">
        <v>24</v>
      </c>
      <c r="C1174" t="s">
        <v>2676</v>
      </c>
      <c r="F1174" t="s">
        <v>2640</v>
      </c>
      <c r="G1174" t="s">
        <v>2634</v>
      </c>
      <c r="H1174" t="s">
        <v>749</v>
      </c>
      <c r="J1174" s="2">
        <v>0</v>
      </c>
      <c r="K1174" s="3">
        <v>168</v>
      </c>
      <c r="L1174" t="s">
        <v>750</v>
      </c>
      <c r="M1174" t="s">
        <v>31</v>
      </c>
      <c r="N1174" t="s">
        <v>756</v>
      </c>
      <c r="P1174" t="s">
        <v>22</v>
      </c>
      <c r="Q1174" s="1">
        <v>43889.661921296298</v>
      </c>
    </row>
    <row r="1175" spans="1:17" x14ac:dyDescent="0.35">
      <c r="A1175" s="1">
        <v>43769</v>
      </c>
      <c r="B1175" t="s">
        <v>24</v>
      </c>
      <c r="C1175" t="s">
        <v>2680</v>
      </c>
      <c r="F1175" t="s">
        <v>2008</v>
      </c>
      <c r="G1175" t="s">
        <v>2634</v>
      </c>
      <c r="H1175" t="s">
        <v>838</v>
      </c>
      <c r="I1175" t="s">
        <v>471</v>
      </c>
      <c r="J1175" s="2">
        <v>5</v>
      </c>
      <c r="K1175" s="3">
        <v>127.55</v>
      </c>
      <c r="L1175" t="s">
        <v>750</v>
      </c>
      <c r="M1175" t="s">
        <v>31</v>
      </c>
      <c r="N1175" t="s">
        <v>756</v>
      </c>
      <c r="P1175" t="s">
        <v>22</v>
      </c>
      <c r="Q1175" s="1">
        <v>43889.662418981483</v>
      </c>
    </row>
    <row r="1176" spans="1:17" x14ac:dyDescent="0.35">
      <c r="A1176" s="1">
        <v>43769</v>
      </c>
      <c r="B1176" t="s">
        <v>24</v>
      </c>
      <c r="C1176" t="s">
        <v>2681</v>
      </c>
      <c r="F1176" t="s">
        <v>2646</v>
      </c>
      <c r="G1176" t="s">
        <v>2634</v>
      </c>
      <c r="H1176" t="s">
        <v>838</v>
      </c>
      <c r="I1176" t="s">
        <v>471</v>
      </c>
      <c r="J1176" s="2">
        <v>11.6</v>
      </c>
      <c r="K1176" s="3">
        <v>295.92</v>
      </c>
      <c r="L1176" t="s">
        <v>750</v>
      </c>
      <c r="M1176" t="s">
        <v>31</v>
      </c>
      <c r="N1176" t="s">
        <v>756</v>
      </c>
      <c r="P1176" t="s">
        <v>22</v>
      </c>
      <c r="Q1176" s="1">
        <v>43889.662418981483</v>
      </c>
    </row>
    <row r="1177" spans="1:17" x14ac:dyDescent="0.35">
      <c r="A1177" s="1">
        <v>43798</v>
      </c>
      <c r="B1177" t="s">
        <v>24</v>
      </c>
      <c r="C1177" t="s">
        <v>2684</v>
      </c>
      <c r="F1177" t="s">
        <v>2008</v>
      </c>
      <c r="G1177" t="s">
        <v>2634</v>
      </c>
      <c r="H1177" t="s">
        <v>838</v>
      </c>
      <c r="I1177" t="s">
        <v>471</v>
      </c>
      <c r="J1177" s="2">
        <v>5</v>
      </c>
      <c r="K1177" s="3">
        <v>127.58</v>
      </c>
      <c r="L1177" t="s">
        <v>750</v>
      </c>
      <c r="M1177" t="s">
        <v>31</v>
      </c>
      <c r="N1177" t="s">
        <v>756</v>
      </c>
      <c r="P1177" t="s">
        <v>22</v>
      </c>
      <c r="Q1177" s="1">
        <v>43889.662418981483</v>
      </c>
    </row>
    <row r="1178" spans="1:17" x14ac:dyDescent="0.35">
      <c r="A1178" s="1">
        <v>43799</v>
      </c>
      <c r="B1178" t="s">
        <v>24</v>
      </c>
      <c r="C1178" t="s">
        <v>2687</v>
      </c>
      <c r="F1178" t="s">
        <v>2640</v>
      </c>
      <c r="G1178" t="s">
        <v>2634</v>
      </c>
      <c r="H1178" t="s">
        <v>749</v>
      </c>
      <c r="J1178" s="2">
        <v>0</v>
      </c>
      <c r="K1178" s="3">
        <v>48</v>
      </c>
      <c r="L1178" t="s">
        <v>750</v>
      </c>
      <c r="M1178" t="s">
        <v>31</v>
      </c>
      <c r="N1178" t="s">
        <v>756</v>
      </c>
      <c r="P1178" t="s">
        <v>22</v>
      </c>
      <c r="Q1178" s="1">
        <v>43889.661921296298</v>
      </c>
    </row>
    <row r="1179" spans="1:17" x14ac:dyDescent="0.35">
      <c r="A1179" s="1">
        <v>43799</v>
      </c>
      <c r="B1179" t="s">
        <v>24</v>
      </c>
      <c r="C1179" t="s">
        <v>2689</v>
      </c>
      <c r="F1179" t="s">
        <v>2646</v>
      </c>
      <c r="G1179" t="s">
        <v>2634</v>
      </c>
      <c r="H1179" t="s">
        <v>838</v>
      </c>
      <c r="I1179" t="s">
        <v>471</v>
      </c>
      <c r="J1179" s="2">
        <v>5.8</v>
      </c>
      <c r="K1179" s="3">
        <v>147.99</v>
      </c>
      <c r="L1179" t="s">
        <v>750</v>
      </c>
      <c r="M1179" t="s">
        <v>31</v>
      </c>
      <c r="N1179" t="s">
        <v>756</v>
      </c>
      <c r="P1179" t="s">
        <v>22</v>
      </c>
      <c r="Q1179" s="1">
        <v>43889.662418981483</v>
      </c>
    </row>
    <row r="1180" spans="1:17" x14ac:dyDescent="0.35">
      <c r="A1180" s="1">
        <v>43827</v>
      </c>
      <c r="B1180" t="s">
        <v>24</v>
      </c>
      <c r="C1180" t="s">
        <v>2692</v>
      </c>
      <c r="F1180" t="s">
        <v>2640</v>
      </c>
      <c r="G1180" t="s">
        <v>2634</v>
      </c>
      <c r="H1180" t="s">
        <v>749</v>
      </c>
      <c r="J1180" s="2">
        <v>0</v>
      </c>
      <c r="K1180" s="3">
        <v>171</v>
      </c>
      <c r="L1180" t="s">
        <v>750</v>
      </c>
      <c r="M1180" t="s">
        <v>31</v>
      </c>
      <c r="N1180" t="s">
        <v>756</v>
      </c>
      <c r="P1180" t="s">
        <v>22</v>
      </c>
      <c r="Q1180" s="1">
        <v>43889.661921296298</v>
      </c>
    </row>
    <row r="1181" spans="1:17" x14ac:dyDescent="0.35">
      <c r="A1181" s="1">
        <v>43830</v>
      </c>
      <c r="B1181" t="s">
        <v>24</v>
      </c>
      <c r="C1181" t="s">
        <v>2696</v>
      </c>
      <c r="F1181" t="s">
        <v>2008</v>
      </c>
      <c r="G1181" t="s">
        <v>2634</v>
      </c>
      <c r="H1181" t="s">
        <v>838</v>
      </c>
      <c r="I1181" t="s">
        <v>471</v>
      </c>
      <c r="J1181" s="2">
        <v>5</v>
      </c>
      <c r="K1181" s="3">
        <v>127.05</v>
      </c>
      <c r="L1181" t="s">
        <v>750</v>
      </c>
      <c r="M1181" t="s">
        <v>31</v>
      </c>
      <c r="N1181" t="s">
        <v>756</v>
      </c>
      <c r="P1181" t="s">
        <v>22</v>
      </c>
      <c r="Q1181" s="1">
        <v>43889.662418981483</v>
      </c>
    </row>
    <row r="1182" spans="1:17" x14ac:dyDescent="0.35">
      <c r="A1182" s="1">
        <v>43830</v>
      </c>
      <c r="B1182" t="s">
        <v>24</v>
      </c>
      <c r="C1182" t="s">
        <v>2697</v>
      </c>
      <c r="F1182" t="s">
        <v>2646</v>
      </c>
      <c r="G1182" t="s">
        <v>2634</v>
      </c>
      <c r="H1182" t="s">
        <v>838</v>
      </c>
      <c r="I1182" t="s">
        <v>471</v>
      </c>
      <c r="J1182" s="2">
        <v>12.2</v>
      </c>
      <c r="K1182" s="3">
        <v>310</v>
      </c>
      <c r="L1182" t="s">
        <v>750</v>
      </c>
      <c r="M1182" t="s">
        <v>31</v>
      </c>
      <c r="N1182" t="s">
        <v>756</v>
      </c>
      <c r="P1182" t="s">
        <v>22</v>
      </c>
      <c r="Q1182" s="1">
        <v>43889.662418981483</v>
      </c>
    </row>
    <row r="1183" spans="1:17" x14ac:dyDescent="0.35">
      <c r="A1183" s="1">
        <v>43855</v>
      </c>
      <c r="B1183" t="s">
        <v>24</v>
      </c>
      <c r="C1183" t="s">
        <v>2703</v>
      </c>
      <c r="F1183" t="s">
        <v>2640</v>
      </c>
      <c r="G1183" t="s">
        <v>2634</v>
      </c>
      <c r="H1183" t="s">
        <v>749</v>
      </c>
      <c r="J1183" s="2">
        <v>0</v>
      </c>
      <c r="K1183" s="3">
        <v>42</v>
      </c>
      <c r="L1183" t="s">
        <v>750</v>
      </c>
      <c r="M1183" t="s">
        <v>31</v>
      </c>
      <c r="N1183" t="s">
        <v>756</v>
      </c>
      <c r="P1183" t="s">
        <v>22</v>
      </c>
      <c r="Q1183" s="1">
        <v>43949.723622685182</v>
      </c>
    </row>
    <row r="1184" spans="1:17" x14ac:dyDescent="0.35">
      <c r="A1184" s="1">
        <v>43861</v>
      </c>
      <c r="B1184" t="s">
        <v>24</v>
      </c>
      <c r="C1184" t="s">
        <v>2707</v>
      </c>
      <c r="F1184" t="s">
        <v>2008</v>
      </c>
      <c r="G1184" t="s">
        <v>2634</v>
      </c>
      <c r="H1184" t="s">
        <v>838</v>
      </c>
      <c r="I1184" t="s">
        <v>471</v>
      </c>
      <c r="J1184" s="2">
        <v>5</v>
      </c>
      <c r="K1184" s="3">
        <v>126.05</v>
      </c>
      <c r="L1184" t="s">
        <v>750</v>
      </c>
      <c r="M1184" t="s">
        <v>31</v>
      </c>
      <c r="N1184" t="s">
        <v>756</v>
      </c>
      <c r="P1184" t="s">
        <v>22</v>
      </c>
      <c r="Q1184" s="1">
        <v>43949.723923611113</v>
      </c>
    </row>
    <row r="1185" spans="1:17" x14ac:dyDescent="0.35">
      <c r="A1185" s="1">
        <v>43861</v>
      </c>
      <c r="B1185" t="s">
        <v>24</v>
      </c>
      <c r="C1185" t="s">
        <v>2708</v>
      </c>
      <c r="F1185" t="s">
        <v>2646</v>
      </c>
      <c r="G1185" t="s">
        <v>2634</v>
      </c>
      <c r="H1185" t="s">
        <v>838</v>
      </c>
      <c r="I1185" t="s">
        <v>471</v>
      </c>
      <c r="J1185" s="2">
        <v>6.4</v>
      </c>
      <c r="K1185" s="3">
        <v>161.34</v>
      </c>
      <c r="L1185" t="s">
        <v>750</v>
      </c>
      <c r="M1185" t="s">
        <v>31</v>
      </c>
      <c r="N1185" t="s">
        <v>756</v>
      </c>
      <c r="P1185" t="s">
        <v>22</v>
      </c>
      <c r="Q1185" s="1">
        <v>43949.723923611113</v>
      </c>
    </row>
    <row r="1186" spans="1:17" x14ac:dyDescent="0.35">
      <c r="A1186" s="1">
        <v>43889</v>
      </c>
      <c r="B1186" t="s">
        <v>24</v>
      </c>
      <c r="C1186" t="s">
        <v>2710</v>
      </c>
      <c r="F1186" t="s">
        <v>2008</v>
      </c>
      <c r="G1186" t="s">
        <v>2634</v>
      </c>
      <c r="H1186" t="s">
        <v>838</v>
      </c>
      <c r="I1186" t="s">
        <v>471</v>
      </c>
      <c r="J1186" s="2">
        <v>5</v>
      </c>
      <c r="K1186" s="3">
        <v>126.95</v>
      </c>
      <c r="L1186" t="s">
        <v>750</v>
      </c>
      <c r="M1186" t="s">
        <v>31</v>
      </c>
      <c r="N1186" t="s">
        <v>756</v>
      </c>
      <c r="P1186" t="s">
        <v>22</v>
      </c>
      <c r="Q1186" s="1">
        <v>43949.723923611113</v>
      </c>
    </row>
    <row r="1187" spans="1:17" x14ac:dyDescent="0.35">
      <c r="A1187" s="1">
        <v>43890</v>
      </c>
      <c r="B1187" t="s">
        <v>24</v>
      </c>
      <c r="C1187" t="s">
        <v>2713</v>
      </c>
      <c r="F1187" t="s">
        <v>2640</v>
      </c>
      <c r="G1187" t="s">
        <v>2634</v>
      </c>
      <c r="H1187" t="s">
        <v>749</v>
      </c>
      <c r="J1187" s="2">
        <v>0</v>
      </c>
      <c r="K1187" s="3">
        <v>27</v>
      </c>
      <c r="L1187" t="s">
        <v>750</v>
      </c>
      <c r="M1187" t="s">
        <v>31</v>
      </c>
      <c r="N1187" t="s">
        <v>756</v>
      </c>
      <c r="P1187" t="s">
        <v>22</v>
      </c>
      <c r="Q1187" s="1">
        <v>43949.723622685182</v>
      </c>
    </row>
    <row r="1188" spans="1:17" x14ac:dyDescent="0.35">
      <c r="A1188" s="1">
        <v>43890</v>
      </c>
      <c r="B1188" t="s">
        <v>24</v>
      </c>
      <c r="C1188" t="s">
        <v>2715</v>
      </c>
      <c r="F1188" t="s">
        <v>2646</v>
      </c>
      <c r="G1188" t="s">
        <v>2634</v>
      </c>
      <c r="H1188" t="s">
        <v>838</v>
      </c>
      <c r="I1188" t="s">
        <v>471</v>
      </c>
      <c r="J1188" s="2">
        <v>6.4</v>
      </c>
      <c r="K1188" s="3">
        <v>162.5</v>
      </c>
      <c r="L1188" t="s">
        <v>750</v>
      </c>
      <c r="M1188" t="s">
        <v>31</v>
      </c>
      <c r="N1188" t="s">
        <v>756</v>
      </c>
      <c r="P1188" t="s">
        <v>22</v>
      </c>
      <c r="Q1188" s="1">
        <v>43949.723923611113</v>
      </c>
    </row>
    <row r="1189" spans="1:17" x14ac:dyDescent="0.35">
      <c r="A1189" s="1">
        <v>43918</v>
      </c>
      <c r="B1189" t="s">
        <v>24</v>
      </c>
      <c r="C1189" t="s">
        <v>2719</v>
      </c>
      <c r="F1189" t="s">
        <v>2640</v>
      </c>
      <c r="G1189" t="s">
        <v>2634</v>
      </c>
      <c r="H1189" t="s">
        <v>749</v>
      </c>
      <c r="J1189" s="2">
        <v>0</v>
      </c>
      <c r="K1189" s="3">
        <v>3</v>
      </c>
      <c r="L1189" t="s">
        <v>750</v>
      </c>
      <c r="M1189" t="s">
        <v>31</v>
      </c>
      <c r="N1189" t="s">
        <v>756</v>
      </c>
      <c r="P1189" t="s">
        <v>22</v>
      </c>
      <c r="Q1189" s="1">
        <v>43949.723622685182</v>
      </c>
    </row>
    <row r="1190" spans="1:17" x14ac:dyDescent="0.35">
      <c r="A1190" s="1">
        <v>43921</v>
      </c>
      <c r="B1190" t="s">
        <v>24</v>
      </c>
      <c r="C1190" t="s">
        <v>2723</v>
      </c>
      <c r="F1190" t="s">
        <v>2008</v>
      </c>
      <c r="G1190" t="s">
        <v>2634</v>
      </c>
      <c r="H1190" t="s">
        <v>838</v>
      </c>
      <c r="I1190" t="s">
        <v>471</v>
      </c>
      <c r="J1190" s="2">
        <v>5</v>
      </c>
      <c r="K1190" s="3">
        <v>136.63</v>
      </c>
      <c r="L1190" t="s">
        <v>750</v>
      </c>
      <c r="M1190" t="s">
        <v>31</v>
      </c>
      <c r="N1190" t="s">
        <v>756</v>
      </c>
      <c r="P1190" t="s">
        <v>22</v>
      </c>
      <c r="Q1190" s="1">
        <v>43949.723923611113</v>
      </c>
    </row>
    <row r="1191" spans="1:17" x14ac:dyDescent="0.35">
      <c r="A1191" s="1">
        <v>43921</v>
      </c>
      <c r="B1191" t="s">
        <v>24</v>
      </c>
      <c r="C1191" t="s">
        <v>2724</v>
      </c>
      <c r="F1191" t="s">
        <v>2646</v>
      </c>
      <c r="G1191" t="s">
        <v>2634</v>
      </c>
      <c r="H1191" t="s">
        <v>838</v>
      </c>
      <c r="I1191" t="s">
        <v>471</v>
      </c>
      <c r="J1191" s="2">
        <v>7</v>
      </c>
      <c r="K1191" s="3">
        <v>191.28</v>
      </c>
      <c r="L1191" t="s">
        <v>750</v>
      </c>
      <c r="M1191" t="s">
        <v>31</v>
      </c>
      <c r="N1191" t="s">
        <v>756</v>
      </c>
      <c r="P1191" t="s">
        <v>22</v>
      </c>
      <c r="Q1191" s="1">
        <v>43949.723923611113</v>
      </c>
    </row>
    <row r="1192" spans="1:17" x14ac:dyDescent="0.35">
      <c r="A1192" s="1">
        <v>43647</v>
      </c>
      <c r="B1192" t="s">
        <v>17</v>
      </c>
      <c r="C1192" t="s">
        <v>18</v>
      </c>
      <c r="F1192" t="s">
        <v>19</v>
      </c>
      <c r="G1192" t="s">
        <v>20</v>
      </c>
      <c r="H1192" t="s">
        <v>21</v>
      </c>
      <c r="J1192" s="2">
        <v>0</v>
      </c>
      <c r="K1192" s="3">
        <v>140664.06</v>
      </c>
      <c r="P1192" t="s">
        <v>22</v>
      </c>
      <c r="Q1192" s="1">
        <v>44033.369571759264</v>
      </c>
    </row>
    <row r="1193" spans="1:17" x14ac:dyDescent="0.35">
      <c r="A1193" s="1">
        <v>43647</v>
      </c>
      <c r="B1193" t="s">
        <v>17</v>
      </c>
      <c r="C1193" t="s">
        <v>18</v>
      </c>
      <c r="F1193" t="s">
        <v>19</v>
      </c>
      <c r="G1193" t="s">
        <v>23</v>
      </c>
      <c r="H1193" t="s">
        <v>21</v>
      </c>
      <c r="J1193" s="2">
        <v>0</v>
      </c>
      <c r="K1193" s="3">
        <v>480130.62</v>
      </c>
      <c r="P1193" t="s">
        <v>22</v>
      </c>
      <c r="Q1193" s="1">
        <v>44033.369571759264</v>
      </c>
    </row>
    <row r="1194" spans="1:17" x14ac:dyDescent="0.35">
      <c r="A1194" s="1">
        <v>43661</v>
      </c>
      <c r="B1194" t="s">
        <v>24</v>
      </c>
      <c r="C1194" t="s">
        <v>33</v>
      </c>
      <c r="F1194" t="s">
        <v>34</v>
      </c>
      <c r="G1194" t="s">
        <v>23</v>
      </c>
      <c r="H1194" t="s">
        <v>35</v>
      </c>
      <c r="J1194" s="2">
        <v>0</v>
      </c>
      <c r="K1194" s="3">
        <v>76000</v>
      </c>
      <c r="M1194" t="s">
        <v>31</v>
      </c>
      <c r="P1194" t="s">
        <v>22</v>
      </c>
      <c r="Q1194" s="1">
        <v>43949.722777777781</v>
      </c>
    </row>
    <row r="1195" spans="1:17" x14ac:dyDescent="0.35">
      <c r="A1195" s="1">
        <v>43661</v>
      </c>
      <c r="B1195" t="s">
        <v>24</v>
      </c>
      <c r="C1195" t="s">
        <v>36</v>
      </c>
      <c r="F1195" t="s">
        <v>34</v>
      </c>
      <c r="G1195" t="s">
        <v>23</v>
      </c>
      <c r="H1195" t="s">
        <v>35</v>
      </c>
      <c r="J1195" s="2">
        <v>0</v>
      </c>
      <c r="K1195" s="3">
        <v>532</v>
      </c>
      <c r="M1195" t="s">
        <v>31</v>
      </c>
      <c r="P1195" t="s">
        <v>22</v>
      </c>
      <c r="Q1195" s="1">
        <v>43949.722777777781</v>
      </c>
    </row>
    <row r="1196" spans="1:17" x14ac:dyDescent="0.35">
      <c r="A1196" s="1">
        <v>43676</v>
      </c>
      <c r="B1196" t="s">
        <v>24</v>
      </c>
      <c r="C1196" t="s">
        <v>37</v>
      </c>
      <c r="F1196" t="s">
        <v>38</v>
      </c>
      <c r="G1196" t="s">
        <v>23</v>
      </c>
      <c r="H1196" t="s">
        <v>39</v>
      </c>
      <c r="J1196" s="2">
        <v>0</v>
      </c>
      <c r="K1196" s="3">
        <v>100000</v>
      </c>
      <c r="M1196" t="s">
        <v>31</v>
      </c>
      <c r="P1196" t="s">
        <v>22</v>
      </c>
      <c r="Q1196" s="1">
        <v>43949.722777777781</v>
      </c>
    </row>
    <row r="1197" spans="1:17" x14ac:dyDescent="0.35">
      <c r="A1197" s="1">
        <v>43686</v>
      </c>
      <c r="B1197" t="s">
        <v>24</v>
      </c>
      <c r="C1197" t="s">
        <v>44</v>
      </c>
      <c r="D1197" t="s">
        <v>45</v>
      </c>
      <c r="E1197" t="s">
        <v>46</v>
      </c>
      <c r="F1197" t="s">
        <v>47</v>
      </c>
      <c r="G1197" t="s">
        <v>23</v>
      </c>
      <c r="H1197" t="s">
        <v>48</v>
      </c>
      <c r="J1197" s="2">
        <v>0</v>
      </c>
      <c r="K1197" s="3">
        <v>33180</v>
      </c>
      <c r="M1197" t="s">
        <v>31</v>
      </c>
      <c r="P1197" t="s">
        <v>22</v>
      </c>
      <c r="Q1197" s="1">
        <v>43889.652592592603</v>
      </c>
    </row>
    <row r="1198" spans="1:17" x14ac:dyDescent="0.35">
      <c r="A1198" s="1">
        <v>43686</v>
      </c>
      <c r="B1198" t="s">
        <v>24</v>
      </c>
      <c r="C1198" t="s">
        <v>49</v>
      </c>
      <c r="D1198" t="s">
        <v>50</v>
      </c>
      <c r="E1198" t="s">
        <v>51</v>
      </c>
      <c r="F1198" t="s">
        <v>52</v>
      </c>
      <c r="G1198" t="s">
        <v>23</v>
      </c>
      <c r="H1198" t="s">
        <v>48</v>
      </c>
      <c r="J1198" s="2">
        <v>0</v>
      </c>
      <c r="K1198" s="3">
        <v>23700</v>
      </c>
      <c r="M1198" t="s">
        <v>31</v>
      </c>
      <c r="P1198" t="s">
        <v>22</v>
      </c>
      <c r="Q1198" s="1">
        <v>43889.652592592603</v>
      </c>
    </row>
    <row r="1199" spans="1:17" x14ac:dyDescent="0.35">
      <c r="A1199" s="1">
        <v>43686</v>
      </c>
      <c r="B1199" t="s">
        <v>24</v>
      </c>
      <c r="C1199" t="s">
        <v>58</v>
      </c>
      <c r="D1199" t="s">
        <v>45</v>
      </c>
      <c r="E1199" t="s">
        <v>46</v>
      </c>
      <c r="F1199" t="s">
        <v>59</v>
      </c>
      <c r="G1199" t="s">
        <v>23</v>
      </c>
      <c r="H1199" t="s">
        <v>48</v>
      </c>
      <c r="J1199" s="2">
        <v>0</v>
      </c>
      <c r="K1199" s="3">
        <v>43932</v>
      </c>
      <c r="M1199" t="s">
        <v>31</v>
      </c>
      <c r="P1199" t="s">
        <v>22</v>
      </c>
      <c r="Q1199" s="1">
        <v>43889.652592592603</v>
      </c>
    </row>
    <row r="1200" spans="1:17" x14ac:dyDescent="0.35">
      <c r="A1200" s="1">
        <v>43689</v>
      </c>
      <c r="B1200" t="s">
        <v>24</v>
      </c>
      <c r="C1200" t="s">
        <v>60</v>
      </c>
      <c r="D1200" t="s">
        <v>61</v>
      </c>
      <c r="E1200" t="s">
        <v>62</v>
      </c>
      <c r="F1200" t="s">
        <v>63</v>
      </c>
      <c r="G1200" t="s">
        <v>23</v>
      </c>
      <c r="H1200" t="s">
        <v>48</v>
      </c>
      <c r="J1200" s="2">
        <v>0</v>
      </c>
      <c r="K1200" s="3">
        <v>45820</v>
      </c>
      <c r="M1200" t="s">
        <v>31</v>
      </c>
      <c r="P1200" t="s">
        <v>22</v>
      </c>
      <c r="Q1200" s="1">
        <v>43889.652592592603</v>
      </c>
    </row>
    <row r="1201" spans="1:17" x14ac:dyDescent="0.35">
      <c r="A1201" s="1">
        <v>43689</v>
      </c>
      <c r="B1201" t="s">
        <v>24</v>
      </c>
      <c r="C1201" t="s">
        <v>64</v>
      </c>
      <c r="D1201" t="s">
        <v>65</v>
      </c>
      <c r="E1201" t="s">
        <v>66</v>
      </c>
      <c r="F1201" t="s">
        <v>67</v>
      </c>
      <c r="G1201" t="s">
        <v>23</v>
      </c>
      <c r="H1201" t="s">
        <v>48</v>
      </c>
      <c r="J1201" s="2">
        <v>0</v>
      </c>
      <c r="K1201" s="3">
        <v>33180</v>
      </c>
      <c r="M1201" t="s">
        <v>31</v>
      </c>
      <c r="P1201" t="s">
        <v>22</v>
      </c>
      <c r="Q1201" s="1">
        <v>43889.652592592603</v>
      </c>
    </row>
    <row r="1202" spans="1:17" x14ac:dyDescent="0.35">
      <c r="A1202" s="1">
        <v>43689</v>
      </c>
      <c r="B1202" t="s">
        <v>24</v>
      </c>
      <c r="C1202" t="s">
        <v>68</v>
      </c>
      <c r="D1202" t="s">
        <v>69</v>
      </c>
      <c r="E1202" t="s">
        <v>70</v>
      </c>
      <c r="F1202" t="s">
        <v>71</v>
      </c>
      <c r="G1202" t="s">
        <v>23</v>
      </c>
      <c r="H1202" t="s">
        <v>48</v>
      </c>
      <c r="J1202" s="2">
        <v>0</v>
      </c>
      <c r="K1202" s="3">
        <v>25280</v>
      </c>
      <c r="M1202" t="s">
        <v>31</v>
      </c>
      <c r="P1202" t="s">
        <v>22</v>
      </c>
      <c r="Q1202" s="1">
        <v>43889.652592592603</v>
      </c>
    </row>
    <row r="1203" spans="1:17" x14ac:dyDescent="0.35">
      <c r="A1203" s="1">
        <v>43689</v>
      </c>
      <c r="B1203" t="s">
        <v>24</v>
      </c>
      <c r="C1203" t="s">
        <v>73</v>
      </c>
      <c r="D1203" t="s">
        <v>74</v>
      </c>
      <c r="E1203" t="s">
        <v>75</v>
      </c>
      <c r="F1203" t="s">
        <v>76</v>
      </c>
      <c r="G1203" t="s">
        <v>23</v>
      </c>
      <c r="H1203" t="s">
        <v>48</v>
      </c>
      <c r="J1203" s="2">
        <v>0</v>
      </c>
      <c r="K1203" s="3">
        <v>14220</v>
      </c>
      <c r="M1203" t="s">
        <v>31</v>
      </c>
      <c r="P1203" t="s">
        <v>22</v>
      </c>
      <c r="Q1203" s="1">
        <v>43889.652592592603</v>
      </c>
    </row>
    <row r="1204" spans="1:17" x14ac:dyDescent="0.35">
      <c r="A1204" s="1">
        <v>43689</v>
      </c>
      <c r="B1204" t="s">
        <v>24</v>
      </c>
      <c r="C1204" t="s">
        <v>77</v>
      </c>
      <c r="D1204" t="s">
        <v>78</v>
      </c>
      <c r="E1204" t="s">
        <v>79</v>
      </c>
      <c r="F1204" t="s">
        <v>80</v>
      </c>
      <c r="G1204" t="s">
        <v>23</v>
      </c>
      <c r="H1204" t="s">
        <v>48</v>
      </c>
      <c r="J1204" s="2">
        <v>0</v>
      </c>
      <c r="K1204" s="3">
        <v>22120</v>
      </c>
      <c r="M1204" t="s">
        <v>31</v>
      </c>
      <c r="P1204" t="s">
        <v>22</v>
      </c>
      <c r="Q1204" s="1">
        <v>43889.652592592603</v>
      </c>
    </row>
    <row r="1205" spans="1:17" x14ac:dyDescent="0.35">
      <c r="A1205" s="1">
        <v>43689</v>
      </c>
      <c r="B1205" t="s">
        <v>24</v>
      </c>
      <c r="C1205" t="s">
        <v>81</v>
      </c>
      <c r="D1205" t="s">
        <v>82</v>
      </c>
      <c r="E1205" t="s">
        <v>83</v>
      </c>
      <c r="F1205" t="s">
        <v>84</v>
      </c>
      <c r="G1205" t="s">
        <v>23</v>
      </c>
      <c r="H1205" t="s">
        <v>48</v>
      </c>
      <c r="J1205" s="2">
        <v>0</v>
      </c>
      <c r="K1205" s="3">
        <v>23700</v>
      </c>
      <c r="M1205" t="s">
        <v>31</v>
      </c>
      <c r="P1205" t="s">
        <v>22</v>
      </c>
      <c r="Q1205" s="1">
        <v>43889.652592592603</v>
      </c>
    </row>
    <row r="1206" spans="1:17" x14ac:dyDescent="0.35">
      <c r="A1206" s="1">
        <v>43689</v>
      </c>
      <c r="B1206" t="s">
        <v>24</v>
      </c>
      <c r="C1206" t="s">
        <v>85</v>
      </c>
      <c r="D1206" t="s">
        <v>86</v>
      </c>
      <c r="E1206" t="s">
        <v>87</v>
      </c>
      <c r="F1206" t="s">
        <v>88</v>
      </c>
      <c r="G1206" t="s">
        <v>23</v>
      </c>
      <c r="H1206" t="s">
        <v>48</v>
      </c>
      <c r="J1206" s="2">
        <v>0</v>
      </c>
      <c r="K1206" s="3">
        <v>15800</v>
      </c>
      <c r="M1206" t="s">
        <v>31</v>
      </c>
      <c r="P1206" t="s">
        <v>22</v>
      </c>
      <c r="Q1206" s="1">
        <v>43889.652592592603</v>
      </c>
    </row>
    <row r="1207" spans="1:17" x14ac:dyDescent="0.35">
      <c r="A1207" s="1">
        <v>43689</v>
      </c>
      <c r="B1207" t="s">
        <v>24</v>
      </c>
      <c r="C1207" t="s">
        <v>89</v>
      </c>
      <c r="D1207" t="s">
        <v>90</v>
      </c>
      <c r="E1207" t="s">
        <v>91</v>
      </c>
      <c r="F1207" t="s">
        <v>92</v>
      </c>
      <c r="G1207" t="s">
        <v>23</v>
      </c>
      <c r="H1207" t="s">
        <v>48</v>
      </c>
      <c r="J1207" s="2">
        <v>0</v>
      </c>
      <c r="K1207" s="3">
        <v>52140</v>
      </c>
      <c r="M1207" t="s">
        <v>31</v>
      </c>
      <c r="P1207" t="s">
        <v>22</v>
      </c>
      <c r="Q1207" s="1">
        <v>43889.652592592603</v>
      </c>
    </row>
    <row r="1208" spans="1:17" x14ac:dyDescent="0.35">
      <c r="A1208" s="1">
        <v>43690</v>
      </c>
      <c r="B1208" t="s">
        <v>24</v>
      </c>
      <c r="C1208" t="s">
        <v>93</v>
      </c>
      <c r="D1208" t="s">
        <v>94</v>
      </c>
      <c r="E1208" t="s">
        <v>95</v>
      </c>
      <c r="F1208" t="s">
        <v>96</v>
      </c>
      <c r="G1208" t="s">
        <v>23</v>
      </c>
      <c r="H1208" t="s">
        <v>48</v>
      </c>
      <c r="J1208" s="2">
        <v>0</v>
      </c>
      <c r="K1208" s="3">
        <v>28440</v>
      </c>
      <c r="M1208" t="s">
        <v>31</v>
      </c>
      <c r="P1208" t="s">
        <v>22</v>
      </c>
      <c r="Q1208" s="1">
        <v>43889.652592592603</v>
      </c>
    </row>
    <row r="1209" spans="1:17" x14ac:dyDescent="0.35">
      <c r="A1209" s="1">
        <v>43690</v>
      </c>
      <c r="B1209" t="s">
        <v>24</v>
      </c>
      <c r="C1209" t="s">
        <v>97</v>
      </c>
      <c r="D1209" t="s">
        <v>98</v>
      </c>
      <c r="E1209" t="s">
        <v>99</v>
      </c>
      <c r="F1209" t="s">
        <v>100</v>
      </c>
      <c r="G1209" t="s">
        <v>23</v>
      </c>
      <c r="H1209" t="s">
        <v>48</v>
      </c>
      <c r="J1209" s="2">
        <v>0</v>
      </c>
      <c r="K1209" s="3">
        <v>36340</v>
      </c>
      <c r="M1209" t="s">
        <v>31</v>
      </c>
      <c r="P1209" t="s">
        <v>22</v>
      </c>
      <c r="Q1209" s="1">
        <v>43889.652592592603</v>
      </c>
    </row>
    <row r="1210" spans="1:17" x14ac:dyDescent="0.35">
      <c r="A1210" s="1">
        <v>43690</v>
      </c>
      <c r="B1210" t="s">
        <v>24</v>
      </c>
      <c r="C1210" t="s">
        <v>101</v>
      </c>
      <c r="D1210" t="s">
        <v>102</v>
      </c>
      <c r="E1210" t="s">
        <v>103</v>
      </c>
      <c r="F1210" t="s">
        <v>104</v>
      </c>
      <c r="G1210" t="s">
        <v>23</v>
      </c>
      <c r="H1210" t="s">
        <v>48</v>
      </c>
      <c r="J1210" s="2">
        <v>0</v>
      </c>
      <c r="K1210" s="3">
        <v>17380</v>
      </c>
      <c r="M1210" t="s">
        <v>31</v>
      </c>
      <c r="P1210" t="s">
        <v>22</v>
      </c>
      <c r="Q1210" s="1">
        <v>43889.652592592603</v>
      </c>
    </row>
    <row r="1211" spans="1:17" x14ac:dyDescent="0.35">
      <c r="A1211" s="1">
        <v>43690</v>
      </c>
      <c r="B1211" t="s">
        <v>24</v>
      </c>
      <c r="C1211" t="s">
        <v>105</v>
      </c>
      <c r="D1211" t="s">
        <v>106</v>
      </c>
      <c r="E1211" t="s">
        <v>107</v>
      </c>
      <c r="F1211" t="s">
        <v>108</v>
      </c>
      <c r="G1211" t="s">
        <v>23</v>
      </c>
      <c r="H1211" t="s">
        <v>48</v>
      </c>
      <c r="J1211" s="2">
        <v>0</v>
      </c>
      <c r="K1211" s="3">
        <v>40860</v>
      </c>
      <c r="M1211" t="s">
        <v>31</v>
      </c>
      <c r="P1211" t="s">
        <v>22</v>
      </c>
      <c r="Q1211" s="1">
        <v>43889.652592592603</v>
      </c>
    </row>
    <row r="1212" spans="1:17" x14ac:dyDescent="0.35">
      <c r="A1212" s="1">
        <v>43690</v>
      </c>
      <c r="B1212" t="s">
        <v>24</v>
      </c>
      <c r="C1212" t="s">
        <v>109</v>
      </c>
      <c r="D1212" t="s">
        <v>110</v>
      </c>
      <c r="E1212" t="s">
        <v>111</v>
      </c>
      <c r="F1212" t="s">
        <v>112</v>
      </c>
      <c r="G1212" t="s">
        <v>23</v>
      </c>
      <c r="H1212" t="s">
        <v>48</v>
      </c>
      <c r="J1212" s="2">
        <v>0</v>
      </c>
      <c r="K1212" s="3">
        <v>31600</v>
      </c>
      <c r="M1212" t="s">
        <v>31</v>
      </c>
      <c r="P1212" t="s">
        <v>22</v>
      </c>
      <c r="Q1212" s="1">
        <v>43889.652592592603</v>
      </c>
    </row>
    <row r="1213" spans="1:17" x14ac:dyDescent="0.35">
      <c r="A1213" s="1">
        <v>43691</v>
      </c>
      <c r="B1213" t="s">
        <v>24</v>
      </c>
      <c r="C1213" t="s">
        <v>113</v>
      </c>
      <c r="D1213" t="s">
        <v>114</v>
      </c>
      <c r="E1213" t="s">
        <v>115</v>
      </c>
      <c r="F1213" t="s">
        <v>116</v>
      </c>
      <c r="G1213" t="s">
        <v>23</v>
      </c>
      <c r="H1213" t="s">
        <v>48</v>
      </c>
      <c r="J1213" s="2">
        <v>0</v>
      </c>
      <c r="K1213" s="3">
        <v>39500</v>
      </c>
      <c r="M1213" t="s">
        <v>31</v>
      </c>
      <c r="P1213" t="s">
        <v>22</v>
      </c>
      <c r="Q1213" s="1">
        <v>43889.652592592603</v>
      </c>
    </row>
    <row r="1214" spans="1:17" x14ac:dyDescent="0.35">
      <c r="A1214" s="1">
        <v>43696</v>
      </c>
      <c r="B1214" t="s">
        <v>24</v>
      </c>
      <c r="C1214" t="s">
        <v>117</v>
      </c>
      <c r="D1214" t="s">
        <v>118</v>
      </c>
      <c r="E1214" t="s">
        <v>119</v>
      </c>
      <c r="F1214" t="s">
        <v>120</v>
      </c>
      <c r="G1214" t="s">
        <v>23</v>
      </c>
      <c r="H1214" t="s">
        <v>48</v>
      </c>
      <c r="J1214" s="2">
        <v>0</v>
      </c>
      <c r="K1214" s="3">
        <v>23700</v>
      </c>
      <c r="M1214" t="s">
        <v>31</v>
      </c>
      <c r="P1214" t="s">
        <v>22</v>
      </c>
      <c r="Q1214" s="1">
        <v>43889.652592592603</v>
      </c>
    </row>
    <row r="1215" spans="1:17" x14ac:dyDescent="0.35">
      <c r="A1215" s="1">
        <v>43696</v>
      </c>
      <c r="B1215" t="s">
        <v>24</v>
      </c>
      <c r="C1215" t="s">
        <v>117</v>
      </c>
      <c r="D1215" t="s">
        <v>118</v>
      </c>
      <c r="E1215" t="s">
        <v>119</v>
      </c>
      <c r="F1215" t="s">
        <v>72</v>
      </c>
      <c r="G1215" t="s">
        <v>23</v>
      </c>
      <c r="H1215" t="s">
        <v>56</v>
      </c>
      <c r="J1215" s="2">
        <v>0</v>
      </c>
      <c r="K1215" s="3">
        <v>1800</v>
      </c>
      <c r="M1215" t="s">
        <v>31</v>
      </c>
      <c r="P1215" t="s">
        <v>22</v>
      </c>
      <c r="Q1215" s="1">
        <v>43889.652592592603</v>
      </c>
    </row>
    <row r="1216" spans="1:17" x14ac:dyDescent="0.35">
      <c r="A1216" s="1">
        <v>43696</v>
      </c>
      <c r="B1216" t="s">
        <v>24</v>
      </c>
      <c r="C1216" t="s">
        <v>121</v>
      </c>
      <c r="D1216" t="s">
        <v>122</v>
      </c>
      <c r="E1216" t="s">
        <v>123</v>
      </c>
      <c r="F1216" t="s">
        <v>124</v>
      </c>
      <c r="G1216" t="s">
        <v>23</v>
      </c>
      <c r="H1216" t="s">
        <v>48</v>
      </c>
      <c r="J1216" s="2">
        <v>0</v>
      </c>
      <c r="K1216" s="3">
        <v>20540</v>
      </c>
      <c r="M1216" t="s">
        <v>31</v>
      </c>
      <c r="P1216" t="s">
        <v>22</v>
      </c>
      <c r="Q1216" s="1">
        <v>43889.652592592603</v>
      </c>
    </row>
    <row r="1217" spans="1:17" x14ac:dyDescent="0.35">
      <c r="A1217" s="1">
        <v>43696</v>
      </c>
      <c r="B1217" t="s">
        <v>24</v>
      </c>
      <c r="C1217" t="s">
        <v>125</v>
      </c>
      <c r="D1217" t="s">
        <v>126</v>
      </c>
      <c r="E1217" t="s">
        <v>127</v>
      </c>
      <c r="F1217" t="s">
        <v>128</v>
      </c>
      <c r="G1217" t="s">
        <v>23</v>
      </c>
      <c r="H1217" t="s">
        <v>48</v>
      </c>
      <c r="J1217" s="2">
        <v>0</v>
      </c>
      <c r="K1217" s="3">
        <v>15800</v>
      </c>
      <c r="M1217" t="s">
        <v>31</v>
      </c>
      <c r="P1217" t="s">
        <v>22</v>
      </c>
      <c r="Q1217" s="1">
        <v>43889.652592592603</v>
      </c>
    </row>
    <row r="1218" spans="1:17" x14ac:dyDescent="0.35">
      <c r="A1218" s="1">
        <v>43696</v>
      </c>
      <c r="B1218" t="s">
        <v>24</v>
      </c>
      <c r="C1218" t="s">
        <v>129</v>
      </c>
      <c r="D1218" t="s">
        <v>130</v>
      </c>
      <c r="E1218" t="s">
        <v>131</v>
      </c>
      <c r="F1218" t="s">
        <v>132</v>
      </c>
      <c r="G1218" t="s">
        <v>23</v>
      </c>
      <c r="H1218" t="s">
        <v>48</v>
      </c>
      <c r="J1218" s="2">
        <v>0</v>
      </c>
      <c r="K1218" s="3">
        <v>33180</v>
      </c>
      <c r="M1218" t="s">
        <v>31</v>
      </c>
      <c r="P1218" t="s">
        <v>22</v>
      </c>
      <c r="Q1218" s="1">
        <v>43889.652592592603</v>
      </c>
    </row>
    <row r="1219" spans="1:17" x14ac:dyDescent="0.35">
      <c r="A1219" s="1">
        <v>43697</v>
      </c>
      <c r="B1219" t="s">
        <v>24</v>
      </c>
      <c r="C1219" t="s">
        <v>136</v>
      </c>
      <c r="D1219" t="s">
        <v>137</v>
      </c>
      <c r="E1219" t="s">
        <v>138</v>
      </c>
      <c r="F1219" t="s">
        <v>139</v>
      </c>
      <c r="G1219" t="s">
        <v>23</v>
      </c>
      <c r="H1219" t="s">
        <v>48</v>
      </c>
      <c r="J1219" s="2">
        <v>0</v>
      </c>
      <c r="K1219" s="3">
        <v>17380</v>
      </c>
      <c r="M1219" t="s">
        <v>31</v>
      </c>
      <c r="P1219" t="s">
        <v>22</v>
      </c>
      <c r="Q1219" s="1">
        <v>43889.652592592603</v>
      </c>
    </row>
    <row r="1220" spans="1:17" x14ac:dyDescent="0.35">
      <c r="A1220" s="1">
        <v>43697</v>
      </c>
      <c r="B1220" t="s">
        <v>24</v>
      </c>
      <c r="C1220" t="s">
        <v>140</v>
      </c>
      <c r="D1220" t="s">
        <v>141</v>
      </c>
      <c r="E1220" t="s">
        <v>142</v>
      </c>
      <c r="F1220" t="s">
        <v>143</v>
      </c>
      <c r="G1220" t="s">
        <v>23</v>
      </c>
      <c r="H1220" t="s">
        <v>48</v>
      </c>
      <c r="J1220" s="2">
        <v>0</v>
      </c>
      <c r="K1220" s="3">
        <v>36340</v>
      </c>
      <c r="M1220" t="s">
        <v>31</v>
      </c>
      <c r="P1220" t="s">
        <v>22</v>
      </c>
      <c r="Q1220" s="1">
        <v>43889.652592592603</v>
      </c>
    </row>
    <row r="1221" spans="1:17" x14ac:dyDescent="0.35">
      <c r="A1221" s="1">
        <v>43699</v>
      </c>
      <c r="B1221" t="s">
        <v>24</v>
      </c>
      <c r="C1221" t="s">
        <v>144</v>
      </c>
      <c r="D1221" t="s">
        <v>145</v>
      </c>
      <c r="E1221" t="s">
        <v>146</v>
      </c>
      <c r="F1221" t="s">
        <v>147</v>
      </c>
      <c r="G1221" t="s">
        <v>23</v>
      </c>
      <c r="H1221" t="s">
        <v>48</v>
      </c>
      <c r="J1221" s="2">
        <v>0</v>
      </c>
      <c r="K1221" s="3">
        <v>26860</v>
      </c>
      <c r="M1221" t="s">
        <v>31</v>
      </c>
      <c r="P1221" t="s">
        <v>22</v>
      </c>
      <c r="Q1221" s="1">
        <v>43889.652592592603</v>
      </c>
    </row>
    <row r="1222" spans="1:17" x14ac:dyDescent="0.35">
      <c r="A1222" s="1">
        <v>43703</v>
      </c>
      <c r="B1222" t="s">
        <v>24</v>
      </c>
      <c r="C1222" t="s">
        <v>148</v>
      </c>
      <c r="D1222" t="s">
        <v>149</v>
      </c>
      <c r="E1222" t="s">
        <v>150</v>
      </c>
      <c r="F1222" t="s">
        <v>151</v>
      </c>
      <c r="G1222" t="s">
        <v>23</v>
      </c>
      <c r="H1222" t="s">
        <v>48</v>
      </c>
      <c r="J1222" s="2">
        <v>0</v>
      </c>
      <c r="K1222" s="3">
        <v>30020</v>
      </c>
      <c r="M1222" t="s">
        <v>31</v>
      </c>
      <c r="P1222" t="s">
        <v>22</v>
      </c>
      <c r="Q1222" s="1">
        <v>43889.652592592603</v>
      </c>
    </row>
    <row r="1223" spans="1:17" x14ac:dyDescent="0.35">
      <c r="A1223" s="1">
        <v>43703</v>
      </c>
      <c r="B1223" t="s">
        <v>24</v>
      </c>
      <c r="C1223" t="s">
        <v>152</v>
      </c>
      <c r="D1223" t="s">
        <v>153</v>
      </c>
      <c r="E1223" t="s">
        <v>154</v>
      </c>
      <c r="F1223" t="s">
        <v>155</v>
      </c>
      <c r="G1223" t="s">
        <v>23</v>
      </c>
      <c r="H1223" t="s">
        <v>48</v>
      </c>
      <c r="J1223" s="2">
        <v>0</v>
      </c>
      <c r="K1223" s="3">
        <v>34760</v>
      </c>
      <c r="M1223" t="s">
        <v>31</v>
      </c>
      <c r="P1223" t="s">
        <v>22</v>
      </c>
      <c r="Q1223" s="1">
        <v>43889.652592592603</v>
      </c>
    </row>
    <row r="1224" spans="1:17" x14ac:dyDescent="0.35">
      <c r="A1224" s="1">
        <v>43704</v>
      </c>
      <c r="B1224" t="s">
        <v>24</v>
      </c>
      <c r="C1224" t="s">
        <v>156</v>
      </c>
      <c r="D1224" t="s">
        <v>157</v>
      </c>
      <c r="E1224" t="s">
        <v>158</v>
      </c>
      <c r="F1224" t="s">
        <v>159</v>
      </c>
      <c r="G1224" t="s">
        <v>23</v>
      </c>
      <c r="H1224" t="s">
        <v>48</v>
      </c>
      <c r="J1224" s="2">
        <v>0</v>
      </c>
      <c r="K1224" s="3">
        <v>55300</v>
      </c>
      <c r="M1224" t="s">
        <v>31</v>
      </c>
      <c r="P1224" t="s">
        <v>22</v>
      </c>
      <c r="Q1224" s="1">
        <v>43889.652592592603</v>
      </c>
    </row>
    <row r="1225" spans="1:17" x14ac:dyDescent="0.35">
      <c r="A1225" s="1">
        <v>43704</v>
      </c>
      <c r="B1225" t="s">
        <v>24</v>
      </c>
      <c r="C1225" t="s">
        <v>156</v>
      </c>
      <c r="D1225" t="s">
        <v>157</v>
      </c>
      <c r="E1225" t="s">
        <v>158</v>
      </c>
      <c r="F1225" t="s">
        <v>72</v>
      </c>
      <c r="G1225" t="s">
        <v>23</v>
      </c>
      <c r="H1225" t="s">
        <v>56</v>
      </c>
      <c r="J1225" s="2">
        <v>0</v>
      </c>
      <c r="K1225" s="3">
        <v>1800</v>
      </c>
      <c r="M1225" t="s">
        <v>31</v>
      </c>
      <c r="P1225" t="s">
        <v>22</v>
      </c>
      <c r="Q1225" s="1">
        <v>43889.652592592603</v>
      </c>
    </row>
    <row r="1226" spans="1:17" x14ac:dyDescent="0.35">
      <c r="A1226" s="1">
        <v>43704</v>
      </c>
      <c r="B1226" t="s">
        <v>24</v>
      </c>
      <c r="C1226" t="s">
        <v>160</v>
      </c>
      <c r="D1226" t="s">
        <v>161</v>
      </c>
      <c r="E1226" t="s">
        <v>162</v>
      </c>
      <c r="F1226" t="s">
        <v>163</v>
      </c>
      <c r="G1226" t="s">
        <v>23</v>
      </c>
      <c r="H1226" t="s">
        <v>48</v>
      </c>
      <c r="J1226" s="2">
        <v>0</v>
      </c>
      <c r="K1226" s="3">
        <v>36340</v>
      </c>
      <c r="M1226" t="s">
        <v>31</v>
      </c>
      <c r="P1226" t="s">
        <v>22</v>
      </c>
      <c r="Q1226" s="1">
        <v>43889.652592592603</v>
      </c>
    </row>
    <row r="1227" spans="1:17" x14ac:dyDescent="0.35">
      <c r="A1227" s="1">
        <v>43705</v>
      </c>
      <c r="B1227" t="s">
        <v>24</v>
      </c>
      <c r="C1227" t="s">
        <v>164</v>
      </c>
      <c r="D1227" t="s">
        <v>165</v>
      </c>
      <c r="E1227" t="s">
        <v>166</v>
      </c>
      <c r="F1227" t="s">
        <v>167</v>
      </c>
      <c r="G1227" t="s">
        <v>23</v>
      </c>
      <c r="H1227" t="s">
        <v>48</v>
      </c>
      <c r="J1227" s="2">
        <v>0</v>
      </c>
      <c r="K1227" s="3">
        <v>36340</v>
      </c>
      <c r="M1227" t="s">
        <v>31</v>
      </c>
      <c r="P1227" t="s">
        <v>22</v>
      </c>
      <c r="Q1227" s="1">
        <v>43889.652592592603</v>
      </c>
    </row>
    <row r="1228" spans="1:17" x14ac:dyDescent="0.35">
      <c r="A1228" s="1">
        <v>43705</v>
      </c>
      <c r="B1228" t="s">
        <v>24</v>
      </c>
      <c r="C1228" t="s">
        <v>168</v>
      </c>
      <c r="D1228" t="s">
        <v>169</v>
      </c>
      <c r="E1228" t="s">
        <v>170</v>
      </c>
      <c r="F1228" t="s">
        <v>171</v>
      </c>
      <c r="G1228" t="s">
        <v>23</v>
      </c>
      <c r="H1228" t="s">
        <v>48</v>
      </c>
      <c r="J1228" s="2">
        <v>0</v>
      </c>
      <c r="K1228" s="3">
        <v>20540</v>
      </c>
      <c r="M1228" t="s">
        <v>31</v>
      </c>
      <c r="P1228" t="s">
        <v>22</v>
      </c>
      <c r="Q1228" s="1">
        <v>43889.652592592603</v>
      </c>
    </row>
    <row r="1229" spans="1:17" x14ac:dyDescent="0.35">
      <c r="A1229" s="1">
        <v>43706</v>
      </c>
      <c r="B1229" t="s">
        <v>24</v>
      </c>
      <c r="C1229" t="s">
        <v>172</v>
      </c>
      <c r="D1229" t="s">
        <v>173</v>
      </c>
      <c r="E1229" t="s">
        <v>174</v>
      </c>
      <c r="F1229" t="s">
        <v>175</v>
      </c>
      <c r="G1229" t="s">
        <v>23</v>
      </c>
      <c r="H1229" t="s">
        <v>48</v>
      </c>
      <c r="J1229" s="2">
        <v>0</v>
      </c>
      <c r="K1229" s="3">
        <v>17380</v>
      </c>
      <c r="M1229" t="s">
        <v>31</v>
      </c>
      <c r="P1229" t="s">
        <v>22</v>
      </c>
      <c r="Q1229" s="1">
        <v>43889.652592592603</v>
      </c>
    </row>
    <row r="1230" spans="1:17" x14ac:dyDescent="0.35">
      <c r="A1230" s="1">
        <v>43706</v>
      </c>
      <c r="B1230" t="s">
        <v>24</v>
      </c>
      <c r="C1230" t="s">
        <v>176</v>
      </c>
      <c r="D1230" t="s">
        <v>177</v>
      </c>
      <c r="E1230" t="s">
        <v>178</v>
      </c>
      <c r="F1230" t="s">
        <v>179</v>
      </c>
      <c r="G1230" t="s">
        <v>23</v>
      </c>
      <c r="H1230" t="s">
        <v>48</v>
      </c>
      <c r="J1230" s="2">
        <v>0</v>
      </c>
      <c r="K1230" s="3">
        <v>20540</v>
      </c>
      <c r="M1230" t="s">
        <v>31</v>
      </c>
      <c r="P1230" t="s">
        <v>22</v>
      </c>
      <c r="Q1230" s="1">
        <v>43889.652592592603</v>
      </c>
    </row>
    <row r="1231" spans="1:17" x14ac:dyDescent="0.35">
      <c r="A1231" s="1">
        <v>43706</v>
      </c>
      <c r="B1231" t="s">
        <v>24</v>
      </c>
      <c r="C1231" t="s">
        <v>180</v>
      </c>
      <c r="D1231" t="s">
        <v>181</v>
      </c>
      <c r="E1231" t="s">
        <v>182</v>
      </c>
      <c r="F1231" t="s">
        <v>183</v>
      </c>
      <c r="G1231" t="s">
        <v>23</v>
      </c>
      <c r="H1231" t="s">
        <v>48</v>
      </c>
      <c r="J1231" s="2">
        <v>0</v>
      </c>
      <c r="K1231" s="3">
        <v>20540</v>
      </c>
      <c r="M1231" t="s">
        <v>31</v>
      </c>
      <c r="P1231" t="s">
        <v>22</v>
      </c>
      <c r="Q1231" s="1">
        <v>43889.652592592603</v>
      </c>
    </row>
    <row r="1232" spans="1:17" x14ac:dyDescent="0.35">
      <c r="A1232" s="1">
        <v>43707</v>
      </c>
      <c r="B1232" t="s">
        <v>24</v>
      </c>
      <c r="C1232" t="s">
        <v>184</v>
      </c>
      <c r="D1232" t="s">
        <v>185</v>
      </c>
      <c r="E1232" t="s">
        <v>186</v>
      </c>
      <c r="F1232" t="s">
        <v>187</v>
      </c>
      <c r="G1232" t="s">
        <v>23</v>
      </c>
      <c r="H1232" t="s">
        <v>48</v>
      </c>
      <c r="J1232" s="2">
        <v>0</v>
      </c>
      <c r="K1232" s="3">
        <v>25280</v>
      </c>
      <c r="M1232" t="s">
        <v>31</v>
      </c>
      <c r="P1232" t="s">
        <v>22</v>
      </c>
      <c r="Q1232" s="1">
        <v>43889.652592592603</v>
      </c>
    </row>
    <row r="1233" spans="1:17" x14ac:dyDescent="0.35">
      <c r="A1233" s="1">
        <v>43707</v>
      </c>
      <c r="B1233" t="s">
        <v>24</v>
      </c>
      <c r="C1233" t="s">
        <v>188</v>
      </c>
      <c r="D1233" t="s">
        <v>189</v>
      </c>
      <c r="E1233" t="s">
        <v>190</v>
      </c>
      <c r="F1233" t="s">
        <v>191</v>
      </c>
      <c r="G1233" t="s">
        <v>23</v>
      </c>
      <c r="H1233" t="s">
        <v>48</v>
      </c>
      <c r="J1233" s="2">
        <v>0</v>
      </c>
      <c r="K1233" s="3">
        <v>39500</v>
      </c>
      <c r="M1233" t="s">
        <v>31</v>
      </c>
      <c r="P1233" t="s">
        <v>22</v>
      </c>
      <c r="Q1233" s="1">
        <v>43889.652592592603</v>
      </c>
    </row>
    <row r="1234" spans="1:17" x14ac:dyDescent="0.35">
      <c r="A1234" s="1">
        <v>43707</v>
      </c>
      <c r="B1234" t="s">
        <v>24</v>
      </c>
      <c r="C1234" t="s">
        <v>192</v>
      </c>
      <c r="D1234" t="s">
        <v>193</v>
      </c>
      <c r="E1234" t="s">
        <v>194</v>
      </c>
      <c r="F1234" t="s">
        <v>195</v>
      </c>
      <c r="G1234" t="s">
        <v>23</v>
      </c>
      <c r="H1234" t="s">
        <v>48</v>
      </c>
      <c r="J1234" s="2">
        <v>0</v>
      </c>
      <c r="K1234" s="3">
        <v>36340</v>
      </c>
      <c r="M1234" t="s">
        <v>31</v>
      </c>
      <c r="P1234" t="s">
        <v>22</v>
      </c>
      <c r="Q1234" s="1">
        <v>43889.652592592603</v>
      </c>
    </row>
    <row r="1235" spans="1:17" x14ac:dyDescent="0.35">
      <c r="A1235" s="1">
        <v>43707</v>
      </c>
      <c r="B1235" t="s">
        <v>24</v>
      </c>
      <c r="C1235" t="s">
        <v>196</v>
      </c>
      <c r="D1235" t="s">
        <v>197</v>
      </c>
      <c r="E1235" t="s">
        <v>198</v>
      </c>
      <c r="F1235" t="s">
        <v>199</v>
      </c>
      <c r="G1235" t="s">
        <v>23</v>
      </c>
      <c r="H1235" t="s">
        <v>48</v>
      </c>
      <c r="J1235" s="2">
        <v>0</v>
      </c>
      <c r="K1235" s="3">
        <v>30020</v>
      </c>
      <c r="M1235" t="s">
        <v>31</v>
      </c>
      <c r="P1235" t="s">
        <v>22</v>
      </c>
      <c r="Q1235" s="1">
        <v>43889.652592592603</v>
      </c>
    </row>
    <row r="1236" spans="1:17" x14ac:dyDescent="0.35">
      <c r="A1236" s="1">
        <v>43707</v>
      </c>
      <c r="B1236" t="s">
        <v>24</v>
      </c>
      <c r="C1236" t="s">
        <v>200</v>
      </c>
      <c r="D1236" t="s">
        <v>201</v>
      </c>
      <c r="E1236" t="s">
        <v>202</v>
      </c>
      <c r="F1236" t="s">
        <v>203</v>
      </c>
      <c r="G1236" t="s">
        <v>23</v>
      </c>
      <c r="H1236" t="s">
        <v>48</v>
      </c>
      <c r="J1236" s="2">
        <v>0</v>
      </c>
      <c r="K1236" s="3">
        <v>17380</v>
      </c>
      <c r="M1236" t="s">
        <v>31</v>
      </c>
      <c r="P1236" t="s">
        <v>22</v>
      </c>
      <c r="Q1236" s="1">
        <v>43889.652592592603</v>
      </c>
    </row>
    <row r="1237" spans="1:17" x14ac:dyDescent="0.35">
      <c r="A1237" s="1">
        <v>43710</v>
      </c>
      <c r="B1237" t="s">
        <v>24</v>
      </c>
      <c r="C1237" t="s">
        <v>205</v>
      </c>
      <c r="D1237" t="s">
        <v>206</v>
      </c>
      <c r="E1237" t="s">
        <v>207</v>
      </c>
      <c r="F1237" t="s">
        <v>208</v>
      </c>
      <c r="G1237" t="s">
        <v>23</v>
      </c>
      <c r="H1237" t="s">
        <v>48</v>
      </c>
      <c r="J1237" s="2">
        <v>0</v>
      </c>
      <c r="K1237" s="3">
        <v>31600</v>
      </c>
      <c r="M1237" t="s">
        <v>31</v>
      </c>
      <c r="P1237" t="s">
        <v>22</v>
      </c>
      <c r="Q1237" s="1">
        <v>43889.652592592603</v>
      </c>
    </row>
    <row r="1238" spans="1:17" x14ac:dyDescent="0.35">
      <c r="A1238" s="1">
        <v>43710</v>
      </c>
      <c r="B1238" t="s">
        <v>24</v>
      </c>
      <c r="C1238" t="s">
        <v>209</v>
      </c>
      <c r="D1238" t="s">
        <v>210</v>
      </c>
      <c r="E1238" t="s">
        <v>211</v>
      </c>
      <c r="F1238" t="s">
        <v>212</v>
      </c>
      <c r="G1238" t="s">
        <v>23</v>
      </c>
      <c r="H1238" t="s">
        <v>48</v>
      </c>
      <c r="J1238" s="2">
        <v>0</v>
      </c>
      <c r="K1238" s="3">
        <v>23700</v>
      </c>
      <c r="M1238" t="s">
        <v>31</v>
      </c>
      <c r="P1238" t="s">
        <v>22</v>
      </c>
      <c r="Q1238" s="1">
        <v>43889.652592592603</v>
      </c>
    </row>
    <row r="1239" spans="1:17" x14ac:dyDescent="0.35">
      <c r="A1239" s="1">
        <v>43711</v>
      </c>
      <c r="B1239" t="s">
        <v>24</v>
      </c>
      <c r="C1239" t="s">
        <v>213</v>
      </c>
      <c r="D1239" t="s">
        <v>214</v>
      </c>
      <c r="E1239" t="s">
        <v>215</v>
      </c>
      <c r="F1239" t="s">
        <v>216</v>
      </c>
      <c r="G1239" t="s">
        <v>23</v>
      </c>
      <c r="H1239" t="s">
        <v>48</v>
      </c>
      <c r="J1239" s="2">
        <v>0</v>
      </c>
      <c r="K1239" s="3">
        <v>34760</v>
      </c>
      <c r="M1239" t="s">
        <v>31</v>
      </c>
      <c r="P1239" t="s">
        <v>22</v>
      </c>
      <c r="Q1239" s="1">
        <v>43889.652592592603</v>
      </c>
    </row>
    <row r="1240" spans="1:17" x14ac:dyDescent="0.35">
      <c r="A1240" s="1">
        <v>43719</v>
      </c>
      <c r="B1240" t="s">
        <v>24</v>
      </c>
      <c r="C1240" t="s">
        <v>217</v>
      </c>
      <c r="D1240" t="s">
        <v>218</v>
      </c>
      <c r="E1240" t="s">
        <v>219</v>
      </c>
      <c r="F1240" t="s">
        <v>220</v>
      </c>
      <c r="G1240" t="s">
        <v>23</v>
      </c>
      <c r="H1240" t="s">
        <v>48</v>
      </c>
      <c r="J1240" s="2">
        <v>0</v>
      </c>
      <c r="K1240" s="3">
        <v>54</v>
      </c>
      <c r="M1240" t="s">
        <v>31</v>
      </c>
      <c r="P1240" t="s">
        <v>22</v>
      </c>
      <c r="Q1240" s="1">
        <v>43889.652592592603</v>
      </c>
    </row>
    <row r="1241" spans="1:17" x14ac:dyDescent="0.35">
      <c r="A1241" s="1">
        <v>43719</v>
      </c>
      <c r="B1241" t="s">
        <v>24</v>
      </c>
      <c r="C1241" t="s">
        <v>221</v>
      </c>
      <c r="D1241" t="s">
        <v>218</v>
      </c>
      <c r="E1241" t="s">
        <v>219</v>
      </c>
      <c r="F1241" t="s">
        <v>222</v>
      </c>
      <c r="G1241" t="s">
        <v>23</v>
      </c>
      <c r="H1241" t="s">
        <v>48</v>
      </c>
      <c r="J1241" s="2">
        <v>0</v>
      </c>
      <c r="K1241" s="3">
        <v>56880</v>
      </c>
      <c r="M1241" t="s">
        <v>31</v>
      </c>
      <c r="P1241" t="s">
        <v>22</v>
      </c>
      <c r="Q1241" s="1">
        <v>43889.652592592603</v>
      </c>
    </row>
    <row r="1242" spans="1:17" x14ac:dyDescent="0.35">
      <c r="A1242" s="1">
        <v>43719</v>
      </c>
      <c r="B1242" t="s">
        <v>24</v>
      </c>
      <c r="C1242" t="s">
        <v>223</v>
      </c>
      <c r="D1242" t="s">
        <v>224</v>
      </c>
      <c r="E1242" t="s">
        <v>225</v>
      </c>
      <c r="F1242" t="s">
        <v>226</v>
      </c>
      <c r="G1242" t="s">
        <v>23</v>
      </c>
      <c r="H1242" t="s">
        <v>48</v>
      </c>
      <c r="J1242" s="2">
        <v>0</v>
      </c>
      <c r="K1242" s="3">
        <v>18960</v>
      </c>
      <c r="M1242" t="s">
        <v>31</v>
      </c>
      <c r="P1242" t="s">
        <v>22</v>
      </c>
      <c r="Q1242" s="1">
        <v>43889.652592592603</v>
      </c>
    </row>
    <row r="1243" spans="1:17" x14ac:dyDescent="0.35">
      <c r="A1243" s="1">
        <v>43819</v>
      </c>
      <c r="B1243" t="s">
        <v>24</v>
      </c>
      <c r="C1243" t="s">
        <v>275</v>
      </c>
      <c r="D1243" t="s">
        <v>276</v>
      </c>
      <c r="E1243" t="s">
        <v>277</v>
      </c>
      <c r="F1243" t="s">
        <v>278</v>
      </c>
      <c r="G1243" t="s">
        <v>23</v>
      </c>
      <c r="H1243" t="s">
        <v>48</v>
      </c>
      <c r="J1243" s="2">
        <v>0</v>
      </c>
      <c r="K1243" s="3">
        <v>77420</v>
      </c>
      <c r="M1243" t="s">
        <v>31</v>
      </c>
      <c r="P1243" t="s">
        <v>22</v>
      </c>
      <c r="Q1243" s="1">
        <v>43889.652592592603</v>
      </c>
    </row>
    <row r="1244" spans="1:17" x14ac:dyDescent="0.35">
      <c r="A1244" s="1">
        <v>43840</v>
      </c>
      <c r="B1244" t="s">
        <v>24</v>
      </c>
      <c r="C1244" t="s">
        <v>280</v>
      </c>
      <c r="F1244" t="s">
        <v>38</v>
      </c>
      <c r="G1244" t="s">
        <v>23</v>
      </c>
      <c r="H1244" t="s">
        <v>39</v>
      </c>
      <c r="J1244" s="2">
        <v>0</v>
      </c>
      <c r="K1244" s="3">
        <v>2701</v>
      </c>
      <c r="M1244" t="s">
        <v>31</v>
      </c>
      <c r="P1244" t="s">
        <v>22</v>
      </c>
      <c r="Q1244" s="1">
        <v>43949.722777777781</v>
      </c>
    </row>
    <row r="1245" spans="1:17" x14ac:dyDescent="0.35">
      <c r="A1245" s="1">
        <v>43873</v>
      </c>
      <c r="B1245" t="s">
        <v>24</v>
      </c>
      <c r="C1245" t="s">
        <v>285</v>
      </c>
      <c r="D1245" t="s">
        <v>106</v>
      </c>
      <c r="E1245" t="s">
        <v>107</v>
      </c>
      <c r="F1245" t="s">
        <v>286</v>
      </c>
      <c r="G1245" t="s">
        <v>23</v>
      </c>
      <c r="H1245" t="s">
        <v>48</v>
      </c>
      <c r="J1245" s="2">
        <v>0</v>
      </c>
      <c r="K1245" s="3">
        <v>40950</v>
      </c>
      <c r="M1245" t="s">
        <v>31</v>
      </c>
      <c r="P1245" t="s">
        <v>22</v>
      </c>
      <c r="Q1245" s="1">
        <v>43949.722777777781</v>
      </c>
    </row>
    <row r="1246" spans="1:17" x14ac:dyDescent="0.35">
      <c r="A1246" s="1">
        <v>43873</v>
      </c>
      <c r="B1246" t="s">
        <v>24</v>
      </c>
      <c r="C1246" t="s">
        <v>287</v>
      </c>
      <c r="D1246" t="s">
        <v>165</v>
      </c>
      <c r="E1246" t="s">
        <v>166</v>
      </c>
      <c r="F1246" t="s">
        <v>288</v>
      </c>
      <c r="G1246" t="s">
        <v>23</v>
      </c>
      <c r="H1246" t="s">
        <v>48</v>
      </c>
      <c r="J1246" s="2">
        <v>0</v>
      </c>
      <c r="K1246" s="3">
        <v>37800</v>
      </c>
      <c r="M1246" t="s">
        <v>31</v>
      </c>
      <c r="P1246" t="s">
        <v>22</v>
      </c>
      <c r="Q1246" s="1">
        <v>43949.722777777781</v>
      </c>
    </row>
    <row r="1247" spans="1:17" x14ac:dyDescent="0.35">
      <c r="A1247" s="1">
        <v>43874</v>
      </c>
      <c r="B1247" t="s">
        <v>24</v>
      </c>
      <c r="C1247" t="s">
        <v>289</v>
      </c>
      <c r="D1247" t="s">
        <v>169</v>
      </c>
      <c r="E1247" t="s">
        <v>170</v>
      </c>
      <c r="F1247" t="s">
        <v>290</v>
      </c>
      <c r="G1247" t="s">
        <v>23</v>
      </c>
      <c r="H1247" t="s">
        <v>48</v>
      </c>
      <c r="J1247" s="2">
        <v>0</v>
      </c>
      <c r="K1247" s="3">
        <v>15750</v>
      </c>
      <c r="M1247" t="s">
        <v>31</v>
      </c>
      <c r="P1247" t="s">
        <v>22</v>
      </c>
      <c r="Q1247" s="1">
        <v>43949.722777777781</v>
      </c>
    </row>
    <row r="1248" spans="1:17" x14ac:dyDescent="0.35">
      <c r="A1248" s="1">
        <v>43874</v>
      </c>
      <c r="B1248" t="s">
        <v>24</v>
      </c>
      <c r="C1248" t="s">
        <v>291</v>
      </c>
      <c r="D1248" t="s">
        <v>74</v>
      </c>
      <c r="E1248" t="s">
        <v>75</v>
      </c>
      <c r="F1248" t="s">
        <v>292</v>
      </c>
      <c r="G1248" t="s">
        <v>23</v>
      </c>
      <c r="H1248" t="s">
        <v>48</v>
      </c>
      <c r="J1248" s="2">
        <v>0</v>
      </c>
      <c r="K1248" s="3">
        <v>18900</v>
      </c>
      <c r="M1248" t="s">
        <v>31</v>
      </c>
      <c r="P1248" t="s">
        <v>22</v>
      </c>
      <c r="Q1248" s="1">
        <v>43949.722777777781</v>
      </c>
    </row>
    <row r="1249" spans="1:17" x14ac:dyDescent="0.35">
      <c r="A1249" s="1">
        <v>43874</v>
      </c>
      <c r="B1249" t="s">
        <v>24</v>
      </c>
      <c r="C1249" t="s">
        <v>293</v>
      </c>
      <c r="D1249" t="s">
        <v>206</v>
      </c>
      <c r="E1249" t="s">
        <v>207</v>
      </c>
      <c r="F1249" t="s">
        <v>294</v>
      </c>
      <c r="G1249" t="s">
        <v>23</v>
      </c>
      <c r="H1249" t="s">
        <v>48</v>
      </c>
      <c r="J1249" s="2">
        <v>0</v>
      </c>
      <c r="K1249" s="3">
        <v>25200</v>
      </c>
      <c r="M1249" t="s">
        <v>31</v>
      </c>
      <c r="P1249" t="s">
        <v>22</v>
      </c>
      <c r="Q1249" s="1">
        <v>43949.722777777781</v>
      </c>
    </row>
    <row r="1250" spans="1:17" x14ac:dyDescent="0.35">
      <c r="A1250" s="1">
        <v>43874</v>
      </c>
      <c r="B1250" t="s">
        <v>24</v>
      </c>
      <c r="C1250" t="s">
        <v>296</v>
      </c>
      <c r="D1250" t="s">
        <v>149</v>
      </c>
      <c r="E1250" t="s">
        <v>150</v>
      </c>
      <c r="F1250" t="s">
        <v>297</v>
      </c>
      <c r="G1250" t="s">
        <v>23</v>
      </c>
      <c r="H1250" t="s">
        <v>48</v>
      </c>
      <c r="J1250" s="2">
        <v>0</v>
      </c>
      <c r="K1250" s="3">
        <v>26775</v>
      </c>
      <c r="M1250" t="s">
        <v>31</v>
      </c>
      <c r="P1250" t="s">
        <v>22</v>
      </c>
      <c r="Q1250" s="1">
        <v>43949.722777777781</v>
      </c>
    </row>
    <row r="1251" spans="1:17" x14ac:dyDescent="0.35">
      <c r="A1251" s="1">
        <v>43874</v>
      </c>
      <c r="B1251" t="s">
        <v>24</v>
      </c>
      <c r="C1251" t="s">
        <v>298</v>
      </c>
      <c r="D1251" t="s">
        <v>50</v>
      </c>
      <c r="E1251" t="s">
        <v>51</v>
      </c>
      <c r="F1251" t="s">
        <v>299</v>
      </c>
      <c r="G1251" t="s">
        <v>23</v>
      </c>
      <c r="H1251" t="s">
        <v>48</v>
      </c>
      <c r="J1251" s="2">
        <v>0</v>
      </c>
      <c r="K1251" s="3">
        <v>25200</v>
      </c>
      <c r="M1251" t="s">
        <v>31</v>
      </c>
      <c r="P1251" t="s">
        <v>22</v>
      </c>
      <c r="Q1251" s="1">
        <v>43949.722777777781</v>
      </c>
    </row>
    <row r="1252" spans="1:17" x14ac:dyDescent="0.35">
      <c r="A1252" s="1">
        <v>43874</v>
      </c>
      <c r="B1252" t="s">
        <v>24</v>
      </c>
      <c r="C1252" t="s">
        <v>300</v>
      </c>
      <c r="D1252" t="s">
        <v>102</v>
      </c>
      <c r="E1252" t="s">
        <v>103</v>
      </c>
      <c r="F1252" t="s">
        <v>301</v>
      </c>
      <c r="G1252" t="s">
        <v>23</v>
      </c>
      <c r="H1252" t="s">
        <v>48</v>
      </c>
      <c r="J1252" s="2">
        <v>0</v>
      </c>
      <c r="K1252" s="3">
        <v>14175</v>
      </c>
      <c r="M1252" t="s">
        <v>31</v>
      </c>
      <c r="P1252" t="s">
        <v>22</v>
      </c>
      <c r="Q1252" s="1">
        <v>43949.722777777781</v>
      </c>
    </row>
    <row r="1253" spans="1:17" x14ac:dyDescent="0.35">
      <c r="A1253" s="1">
        <v>43874</v>
      </c>
      <c r="B1253" t="s">
        <v>24</v>
      </c>
      <c r="C1253" t="s">
        <v>302</v>
      </c>
      <c r="D1253" t="s">
        <v>181</v>
      </c>
      <c r="E1253" t="s">
        <v>182</v>
      </c>
      <c r="F1253" t="s">
        <v>303</v>
      </c>
      <c r="G1253" t="s">
        <v>23</v>
      </c>
      <c r="H1253" t="s">
        <v>48</v>
      </c>
      <c r="J1253" s="2">
        <v>0</v>
      </c>
      <c r="K1253" s="3">
        <v>18900</v>
      </c>
      <c r="M1253" t="s">
        <v>31</v>
      </c>
      <c r="P1253" t="s">
        <v>22</v>
      </c>
      <c r="Q1253" s="1">
        <v>43949.722777777781</v>
      </c>
    </row>
    <row r="1254" spans="1:17" x14ac:dyDescent="0.35">
      <c r="A1254" s="1">
        <v>43874</v>
      </c>
      <c r="B1254" t="s">
        <v>24</v>
      </c>
      <c r="C1254" t="s">
        <v>304</v>
      </c>
      <c r="D1254" t="s">
        <v>114</v>
      </c>
      <c r="E1254" t="s">
        <v>115</v>
      </c>
      <c r="F1254" t="s">
        <v>305</v>
      </c>
      <c r="G1254" t="s">
        <v>23</v>
      </c>
      <c r="H1254" t="s">
        <v>48</v>
      </c>
      <c r="J1254" s="2">
        <v>0</v>
      </c>
      <c r="K1254" s="3">
        <v>53550</v>
      </c>
      <c r="M1254" t="s">
        <v>31</v>
      </c>
      <c r="P1254" t="s">
        <v>22</v>
      </c>
      <c r="Q1254" s="1">
        <v>43949.722777777781</v>
      </c>
    </row>
    <row r="1255" spans="1:17" x14ac:dyDescent="0.35">
      <c r="A1255" s="1">
        <v>43875</v>
      </c>
      <c r="B1255" t="s">
        <v>24</v>
      </c>
      <c r="C1255" t="s">
        <v>306</v>
      </c>
      <c r="D1255" t="s">
        <v>90</v>
      </c>
      <c r="E1255" t="s">
        <v>91</v>
      </c>
      <c r="F1255" t="s">
        <v>307</v>
      </c>
      <c r="G1255" t="s">
        <v>23</v>
      </c>
      <c r="H1255" t="s">
        <v>48</v>
      </c>
      <c r="J1255" s="2">
        <v>0</v>
      </c>
      <c r="K1255" s="3">
        <v>51975</v>
      </c>
      <c r="M1255" t="s">
        <v>31</v>
      </c>
      <c r="P1255" t="s">
        <v>22</v>
      </c>
      <c r="Q1255" s="1">
        <v>43949.722777777781</v>
      </c>
    </row>
    <row r="1256" spans="1:17" x14ac:dyDescent="0.35">
      <c r="A1256" s="1">
        <v>43875</v>
      </c>
      <c r="B1256" t="s">
        <v>24</v>
      </c>
      <c r="C1256" t="s">
        <v>308</v>
      </c>
      <c r="D1256" t="s">
        <v>110</v>
      </c>
      <c r="E1256" t="s">
        <v>111</v>
      </c>
      <c r="F1256" t="s">
        <v>309</v>
      </c>
      <c r="G1256" t="s">
        <v>23</v>
      </c>
      <c r="H1256" t="s">
        <v>48</v>
      </c>
      <c r="J1256" s="2">
        <v>0</v>
      </c>
      <c r="K1256" s="3">
        <v>31500</v>
      </c>
      <c r="M1256" t="s">
        <v>31</v>
      </c>
      <c r="P1256" t="s">
        <v>22</v>
      </c>
      <c r="Q1256" s="1">
        <v>43949.722777777781</v>
      </c>
    </row>
    <row r="1257" spans="1:17" x14ac:dyDescent="0.35">
      <c r="A1257" s="1">
        <v>43875</v>
      </c>
      <c r="B1257" t="s">
        <v>24</v>
      </c>
      <c r="C1257" t="s">
        <v>310</v>
      </c>
      <c r="D1257" t="s">
        <v>45</v>
      </c>
      <c r="E1257" t="s">
        <v>46</v>
      </c>
      <c r="F1257" t="s">
        <v>311</v>
      </c>
      <c r="G1257" t="s">
        <v>23</v>
      </c>
      <c r="H1257" t="s">
        <v>48</v>
      </c>
      <c r="J1257" s="2">
        <v>0</v>
      </c>
      <c r="K1257" s="3">
        <v>29925</v>
      </c>
      <c r="M1257" t="s">
        <v>31</v>
      </c>
      <c r="P1257" t="s">
        <v>22</v>
      </c>
      <c r="Q1257" s="1">
        <v>43949.722777777781</v>
      </c>
    </row>
    <row r="1258" spans="1:17" x14ac:dyDescent="0.35">
      <c r="A1258" s="1">
        <v>43876</v>
      </c>
      <c r="B1258" t="s">
        <v>24</v>
      </c>
      <c r="C1258" t="s">
        <v>312</v>
      </c>
      <c r="D1258" t="s">
        <v>78</v>
      </c>
      <c r="E1258" t="s">
        <v>79</v>
      </c>
      <c r="F1258" t="s">
        <v>313</v>
      </c>
      <c r="G1258" t="s">
        <v>23</v>
      </c>
      <c r="H1258" t="s">
        <v>48</v>
      </c>
      <c r="J1258" s="2">
        <v>0</v>
      </c>
      <c r="K1258" s="3">
        <v>22050</v>
      </c>
      <c r="M1258" t="s">
        <v>31</v>
      </c>
      <c r="P1258" t="s">
        <v>22</v>
      </c>
      <c r="Q1258" s="1">
        <v>43949.722777777781</v>
      </c>
    </row>
    <row r="1259" spans="1:17" x14ac:dyDescent="0.35">
      <c r="A1259" s="1">
        <v>43878</v>
      </c>
      <c r="B1259" t="s">
        <v>24</v>
      </c>
      <c r="C1259" t="s">
        <v>314</v>
      </c>
      <c r="D1259" t="s">
        <v>69</v>
      </c>
      <c r="E1259" t="s">
        <v>70</v>
      </c>
      <c r="F1259" t="s">
        <v>315</v>
      </c>
      <c r="G1259" t="s">
        <v>23</v>
      </c>
      <c r="H1259" t="s">
        <v>48</v>
      </c>
      <c r="J1259" s="2">
        <v>0</v>
      </c>
      <c r="K1259" s="3">
        <v>28350</v>
      </c>
      <c r="M1259" t="s">
        <v>31</v>
      </c>
      <c r="P1259" t="s">
        <v>22</v>
      </c>
      <c r="Q1259" s="1">
        <v>43949.722777777781</v>
      </c>
    </row>
    <row r="1260" spans="1:17" x14ac:dyDescent="0.35">
      <c r="A1260" s="1">
        <v>43878</v>
      </c>
      <c r="B1260" t="s">
        <v>24</v>
      </c>
      <c r="C1260" t="s">
        <v>316</v>
      </c>
      <c r="D1260" t="s">
        <v>137</v>
      </c>
      <c r="E1260" t="s">
        <v>138</v>
      </c>
      <c r="F1260" t="s">
        <v>317</v>
      </c>
      <c r="G1260" t="s">
        <v>23</v>
      </c>
      <c r="H1260" t="s">
        <v>48</v>
      </c>
      <c r="J1260" s="2">
        <v>0</v>
      </c>
      <c r="K1260" s="3">
        <v>17325</v>
      </c>
      <c r="M1260" t="s">
        <v>31</v>
      </c>
      <c r="P1260" t="s">
        <v>22</v>
      </c>
      <c r="Q1260" s="1">
        <v>43949.722777777781</v>
      </c>
    </row>
    <row r="1261" spans="1:17" x14ac:dyDescent="0.35">
      <c r="A1261" s="1">
        <v>43878</v>
      </c>
      <c r="B1261" t="s">
        <v>24</v>
      </c>
      <c r="C1261" t="s">
        <v>318</v>
      </c>
      <c r="D1261" t="s">
        <v>157</v>
      </c>
      <c r="E1261" t="s">
        <v>158</v>
      </c>
      <c r="F1261" t="s">
        <v>319</v>
      </c>
      <c r="G1261" t="s">
        <v>23</v>
      </c>
      <c r="H1261" t="s">
        <v>48</v>
      </c>
      <c r="J1261" s="2">
        <v>0</v>
      </c>
      <c r="K1261" s="3">
        <v>55125</v>
      </c>
      <c r="M1261" t="s">
        <v>31</v>
      </c>
      <c r="P1261" t="s">
        <v>22</v>
      </c>
      <c r="Q1261" s="1">
        <v>43949.722777777781</v>
      </c>
    </row>
    <row r="1262" spans="1:17" x14ac:dyDescent="0.35">
      <c r="A1262" s="1">
        <v>43878</v>
      </c>
      <c r="B1262" t="s">
        <v>24</v>
      </c>
      <c r="C1262" t="s">
        <v>320</v>
      </c>
      <c r="D1262" t="s">
        <v>214</v>
      </c>
      <c r="E1262" t="s">
        <v>215</v>
      </c>
      <c r="F1262" t="s">
        <v>321</v>
      </c>
      <c r="G1262" t="s">
        <v>23</v>
      </c>
      <c r="H1262" t="s">
        <v>48</v>
      </c>
      <c r="J1262" s="2">
        <v>0</v>
      </c>
      <c r="K1262" s="3">
        <v>17397</v>
      </c>
      <c r="M1262" t="s">
        <v>31</v>
      </c>
      <c r="P1262" t="s">
        <v>22</v>
      </c>
      <c r="Q1262" s="1">
        <v>43949.722777777781</v>
      </c>
    </row>
    <row r="1263" spans="1:17" x14ac:dyDescent="0.35">
      <c r="A1263" s="1">
        <v>43878</v>
      </c>
      <c r="B1263" t="s">
        <v>24</v>
      </c>
      <c r="C1263" t="s">
        <v>322</v>
      </c>
      <c r="D1263" t="s">
        <v>141</v>
      </c>
      <c r="E1263" t="s">
        <v>142</v>
      </c>
      <c r="F1263" t="s">
        <v>323</v>
      </c>
      <c r="G1263" t="s">
        <v>23</v>
      </c>
      <c r="H1263" t="s">
        <v>48</v>
      </c>
      <c r="J1263" s="2">
        <v>0</v>
      </c>
      <c r="K1263" s="3">
        <v>34650</v>
      </c>
      <c r="M1263" t="s">
        <v>31</v>
      </c>
      <c r="P1263" t="s">
        <v>22</v>
      </c>
      <c r="Q1263" s="1">
        <v>43949.722777777781</v>
      </c>
    </row>
    <row r="1264" spans="1:17" x14ac:dyDescent="0.35">
      <c r="A1264" s="1">
        <v>43878</v>
      </c>
      <c r="B1264" t="s">
        <v>24</v>
      </c>
      <c r="C1264" t="s">
        <v>324</v>
      </c>
      <c r="D1264" t="s">
        <v>86</v>
      </c>
      <c r="E1264" t="s">
        <v>87</v>
      </c>
      <c r="F1264" t="s">
        <v>325</v>
      </c>
      <c r="G1264" t="s">
        <v>23</v>
      </c>
      <c r="H1264" t="s">
        <v>48</v>
      </c>
      <c r="J1264" s="2">
        <v>0</v>
      </c>
      <c r="K1264" s="3">
        <v>14175</v>
      </c>
      <c r="M1264" t="s">
        <v>31</v>
      </c>
      <c r="P1264" t="s">
        <v>22</v>
      </c>
      <c r="Q1264" s="1">
        <v>43949.722777777781</v>
      </c>
    </row>
    <row r="1265" spans="1:17" x14ac:dyDescent="0.35">
      <c r="A1265" s="1">
        <v>43879</v>
      </c>
      <c r="B1265" t="s">
        <v>24</v>
      </c>
      <c r="C1265" t="s">
        <v>326</v>
      </c>
      <c r="D1265" t="s">
        <v>327</v>
      </c>
      <c r="E1265" t="s">
        <v>62</v>
      </c>
      <c r="F1265" t="s">
        <v>328</v>
      </c>
      <c r="G1265" t="s">
        <v>23</v>
      </c>
      <c r="H1265" t="s">
        <v>48</v>
      </c>
      <c r="J1265" s="2">
        <v>0</v>
      </c>
      <c r="K1265" s="3">
        <v>44795</v>
      </c>
      <c r="M1265" t="s">
        <v>31</v>
      </c>
      <c r="P1265" t="s">
        <v>22</v>
      </c>
      <c r="Q1265" s="1">
        <v>43949.722777777781</v>
      </c>
    </row>
    <row r="1266" spans="1:17" x14ac:dyDescent="0.35">
      <c r="A1266" s="1">
        <v>43880</v>
      </c>
      <c r="B1266" t="s">
        <v>24</v>
      </c>
      <c r="C1266" t="s">
        <v>332</v>
      </c>
      <c r="D1266" t="s">
        <v>126</v>
      </c>
      <c r="E1266" t="s">
        <v>127</v>
      </c>
      <c r="F1266" t="s">
        <v>333</v>
      </c>
      <c r="G1266" t="s">
        <v>23</v>
      </c>
      <c r="H1266" t="s">
        <v>48</v>
      </c>
      <c r="J1266" s="2">
        <v>0</v>
      </c>
      <c r="K1266" s="3">
        <v>15750</v>
      </c>
      <c r="M1266" t="s">
        <v>31</v>
      </c>
      <c r="P1266" t="s">
        <v>22</v>
      </c>
      <c r="Q1266" s="1">
        <v>43949.722777777781</v>
      </c>
    </row>
    <row r="1267" spans="1:17" x14ac:dyDescent="0.35">
      <c r="A1267" s="1">
        <v>43881</v>
      </c>
      <c r="B1267" t="s">
        <v>24</v>
      </c>
      <c r="C1267" t="s">
        <v>334</v>
      </c>
      <c r="D1267" t="s">
        <v>145</v>
      </c>
      <c r="E1267" t="s">
        <v>146</v>
      </c>
      <c r="F1267" t="s">
        <v>335</v>
      </c>
      <c r="G1267" t="s">
        <v>23</v>
      </c>
      <c r="H1267" t="s">
        <v>48</v>
      </c>
      <c r="J1267" s="2">
        <v>0</v>
      </c>
      <c r="K1267" s="3">
        <v>26775</v>
      </c>
      <c r="M1267" t="s">
        <v>31</v>
      </c>
      <c r="P1267" t="s">
        <v>22</v>
      </c>
      <c r="Q1267" s="1">
        <v>43949.722777777781</v>
      </c>
    </row>
    <row r="1268" spans="1:17" x14ac:dyDescent="0.35">
      <c r="A1268" s="1">
        <v>43881</v>
      </c>
      <c r="B1268" t="s">
        <v>24</v>
      </c>
      <c r="C1268" t="s">
        <v>336</v>
      </c>
      <c r="D1268" t="s">
        <v>173</v>
      </c>
      <c r="E1268" t="s">
        <v>174</v>
      </c>
      <c r="F1268" t="s">
        <v>337</v>
      </c>
      <c r="G1268" t="s">
        <v>23</v>
      </c>
      <c r="H1268" t="s">
        <v>48</v>
      </c>
      <c r="J1268" s="2">
        <v>0</v>
      </c>
      <c r="K1268" s="3">
        <v>17325</v>
      </c>
      <c r="M1268" t="s">
        <v>31</v>
      </c>
      <c r="P1268" t="s">
        <v>22</v>
      </c>
      <c r="Q1268" s="1">
        <v>43949.722777777781</v>
      </c>
    </row>
    <row r="1269" spans="1:17" x14ac:dyDescent="0.35">
      <c r="A1269" s="1">
        <v>43881</v>
      </c>
      <c r="B1269" t="s">
        <v>24</v>
      </c>
      <c r="C1269" t="s">
        <v>339</v>
      </c>
      <c r="D1269" t="s">
        <v>94</v>
      </c>
      <c r="E1269" t="s">
        <v>95</v>
      </c>
      <c r="F1269" t="s">
        <v>340</v>
      </c>
      <c r="G1269" t="s">
        <v>23</v>
      </c>
      <c r="H1269" t="s">
        <v>48</v>
      </c>
      <c r="J1269" s="2">
        <v>0</v>
      </c>
      <c r="K1269" s="3">
        <v>26775</v>
      </c>
      <c r="M1269" t="s">
        <v>31</v>
      </c>
      <c r="P1269" t="s">
        <v>22</v>
      </c>
      <c r="Q1269" s="1">
        <v>43949.722777777781</v>
      </c>
    </row>
    <row r="1270" spans="1:17" x14ac:dyDescent="0.35">
      <c r="A1270" s="1">
        <v>43881</v>
      </c>
      <c r="B1270" t="s">
        <v>24</v>
      </c>
      <c r="C1270" t="s">
        <v>341</v>
      </c>
      <c r="D1270" t="s">
        <v>153</v>
      </c>
      <c r="E1270" t="s">
        <v>154</v>
      </c>
      <c r="F1270" t="s">
        <v>342</v>
      </c>
      <c r="G1270" t="s">
        <v>23</v>
      </c>
      <c r="H1270" t="s">
        <v>48</v>
      </c>
      <c r="J1270" s="2">
        <v>0</v>
      </c>
      <c r="K1270" s="3">
        <v>34650</v>
      </c>
      <c r="M1270" t="s">
        <v>31</v>
      </c>
      <c r="P1270" t="s">
        <v>22</v>
      </c>
      <c r="Q1270" s="1">
        <v>43949.722777777781</v>
      </c>
    </row>
    <row r="1271" spans="1:17" x14ac:dyDescent="0.35">
      <c r="A1271" s="1">
        <v>43885</v>
      </c>
      <c r="B1271" t="s">
        <v>24</v>
      </c>
      <c r="C1271" t="s">
        <v>347</v>
      </c>
      <c r="D1271" t="s">
        <v>161</v>
      </c>
      <c r="E1271" t="s">
        <v>162</v>
      </c>
      <c r="F1271" t="s">
        <v>348</v>
      </c>
      <c r="G1271" t="s">
        <v>23</v>
      </c>
      <c r="H1271" t="s">
        <v>48</v>
      </c>
      <c r="J1271" s="2">
        <v>0</v>
      </c>
      <c r="K1271" s="3">
        <v>36225</v>
      </c>
      <c r="M1271" t="s">
        <v>31</v>
      </c>
      <c r="P1271" t="s">
        <v>22</v>
      </c>
      <c r="Q1271" s="1">
        <v>43949.722777777781</v>
      </c>
    </row>
    <row r="1272" spans="1:17" x14ac:dyDescent="0.35">
      <c r="A1272" s="1">
        <v>43885</v>
      </c>
      <c r="B1272" t="s">
        <v>24</v>
      </c>
      <c r="C1272" t="s">
        <v>349</v>
      </c>
      <c r="D1272" t="s">
        <v>185</v>
      </c>
      <c r="E1272" t="s">
        <v>186</v>
      </c>
      <c r="F1272" t="s">
        <v>350</v>
      </c>
      <c r="G1272" t="s">
        <v>23</v>
      </c>
      <c r="H1272" t="s">
        <v>48</v>
      </c>
      <c r="J1272" s="2">
        <v>0</v>
      </c>
      <c r="K1272" s="3">
        <v>23625</v>
      </c>
      <c r="M1272" t="s">
        <v>31</v>
      </c>
      <c r="P1272" t="s">
        <v>22</v>
      </c>
      <c r="Q1272" s="1">
        <v>43949.722777777781</v>
      </c>
    </row>
    <row r="1273" spans="1:17" x14ac:dyDescent="0.35">
      <c r="A1273" s="1">
        <v>43885</v>
      </c>
      <c r="B1273" t="s">
        <v>24</v>
      </c>
      <c r="C1273" t="s">
        <v>353</v>
      </c>
      <c r="D1273" t="s">
        <v>224</v>
      </c>
      <c r="E1273" t="s">
        <v>225</v>
      </c>
      <c r="F1273" t="s">
        <v>354</v>
      </c>
      <c r="G1273" t="s">
        <v>23</v>
      </c>
      <c r="H1273" t="s">
        <v>48</v>
      </c>
      <c r="J1273" s="2">
        <v>0</v>
      </c>
      <c r="K1273" s="3">
        <v>18900</v>
      </c>
      <c r="M1273" t="s">
        <v>31</v>
      </c>
      <c r="P1273" t="s">
        <v>22</v>
      </c>
      <c r="Q1273" s="1">
        <v>43949.722777777781</v>
      </c>
    </row>
    <row r="1274" spans="1:17" x14ac:dyDescent="0.35">
      <c r="A1274" s="1">
        <v>43885</v>
      </c>
      <c r="B1274" t="s">
        <v>24</v>
      </c>
      <c r="C1274" t="s">
        <v>355</v>
      </c>
      <c r="D1274" t="s">
        <v>130</v>
      </c>
      <c r="E1274" t="s">
        <v>131</v>
      </c>
      <c r="F1274" t="s">
        <v>356</v>
      </c>
      <c r="G1274" t="s">
        <v>23</v>
      </c>
      <c r="H1274" t="s">
        <v>48</v>
      </c>
      <c r="J1274" s="2">
        <v>0</v>
      </c>
      <c r="K1274" s="3">
        <v>33075</v>
      </c>
      <c r="M1274" t="s">
        <v>31</v>
      </c>
      <c r="P1274" t="s">
        <v>22</v>
      </c>
      <c r="Q1274" s="1">
        <v>43949.722777777781</v>
      </c>
    </row>
    <row r="1275" spans="1:17" x14ac:dyDescent="0.35">
      <c r="A1275" s="1">
        <v>43886</v>
      </c>
      <c r="B1275" t="s">
        <v>24</v>
      </c>
      <c r="C1275" t="s">
        <v>357</v>
      </c>
      <c r="D1275" t="s">
        <v>118</v>
      </c>
      <c r="E1275" t="s">
        <v>119</v>
      </c>
      <c r="F1275" t="s">
        <v>358</v>
      </c>
      <c r="G1275" t="s">
        <v>23</v>
      </c>
      <c r="H1275" t="s">
        <v>48</v>
      </c>
      <c r="J1275" s="2">
        <v>0</v>
      </c>
      <c r="K1275" s="3">
        <v>23625</v>
      </c>
      <c r="M1275" t="s">
        <v>31</v>
      </c>
      <c r="P1275" t="s">
        <v>22</v>
      </c>
      <c r="Q1275" s="1">
        <v>43949.722777777781</v>
      </c>
    </row>
    <row r="1276" spans="1:17" x14ac:dyDescent="0.35">
      <c r="A1276" s="1">
        <v>43886</v>
      </c>
      <c r="B1276" t="s">
        <v>24</v>
      </c>
      <c r="C1276" t="s">
        <v>359</v>
      </c>
      <c r="D1276" t="s">
        <v>177</v>
      </c>
      <c r="E1276" t="s">
        <v>178</v>
      </c>
      <c r="F1276" t="s">
        <v>360</v>
      </c>
      <c r="G1276" t="s">
        <v>23</v>
      </c>
      <c r="H1276" t="s">
        <v>48</v>
      </c>
      <c r="J1276" s="2">
        <v>0</v>
      </c>
      <c r="K1276" s="3">
        <v>23625</v>
      </c>
      <c r="M1276" t="s">
        <v>31</v>
      </c>
      <c r="P1276" t="s">
        <v>22</v>
      </c>
      <c r="Q1276" s="1">
        <v>43949.722777777781</v>
      </c>
    </row>
    <row r="1277" spans="1:17" x14ac:dyDescent="0.35">
      <c r="A1277" s="1">
        <v>43887</v>
      </c>
      <c r="B1277" t="s">
        <v>24</v>
      </c>
      <c r="C1277" t="s">
        <v>367</v>
      </c>
      <c r="D1277" t="s">
        <v>201</v>
      </c>
      <c r="E1277" t="s">
        <v>202</v>
      </c>
      <c r="F1277" t="s">
        <v>368</v>
      </c>
      <c r="G1277" t="s">
        <v>23</v>
      </c>
      <c r="H1277" t="s">
        <v>48</v>
      </c>
      <c r="J1277" s="2">
        <v>0</v>
      </c>
      <c r="K1277" s="3">
        <v>17325</v>
      </c>
      <c r="M1277" t="s">
        <v>31</v>
      </c>
      <c r="P1277" t="s">
        <v>22</v>
      </c>
      <c r="Q1277" s="1">
        <v>43949.722777777781</v>
      </c>
    </row>
    <row r="1278" spans="1:17" x14ac:dyDescent="0.35">
      <c r="A1278" s="1">
        <v>43888</v>
      </c>
      <c r="B1278" t="s">
        <v>24</v>
      </c>
      <c r="C1278" t="s">
        <v>369</v>
      </c>
      <c r="D1278" t="s">
        <v>65</v>
      </c>
      <c r="E1278" t="s">
        <v>66</v>
      </c>
      <c r="F1278" t="s">
        <v>370</v>
      </c>
      <c r="G1278" t="s">
        <v>23</v>
      </c>
      <c r="H1278" t="s">
        <v>48</v>
      </c>
      <c r="J1278" s="2">
        <v>0</v>
      </c>
      <c r="K1278" s="3">
        <v>33075</v>
      </c>
      <c r="M1278" t="s">
        <v>31</v>
      </c>
      <c r="P1278" t="s">
        <v>22</v>
      </c>
      <c r="Q1278" s="1">
        <v>43949.722777777781</v>
      </c>
    </row>
    <row r="1279" spans="1:17" x14ac:dyDescent="0.35">
      <c r="A1279" s="1">
        <v>43889</v>
      </c>
      <c r="B1279" t="s">
        <v>24</v>
      </c>
      <c r="C1279" t="s">
        <v>371</v>
      </c>
      <c r="D1279" t="s">
        <v>193</v>
      </c>
      <c r="E1279" t="s">
        <v>194</v>
      </c>
      <c r="F1279" t="s">
        <v>372</v>
      </c>
      <c r="G1279" t="s">
        <v>23</v>
      </c>
      <c r="H1279" t="s">
        <v>48</v>
      </c>
      <c r="J1279" s="2">
        <v>0</v>
      </c>
      <c r="K1279" s="3">
        <v>34650</v>
      </c>
      <c r="M1279" t="s">
        <v>31</v>
      </c>
      <c r="P1279" t="s">
        <v>22</v>
      </c>
      <c r="Q1279" s="1">
        <v>43949.722777777781</v>
      </c>
    </row>
    <row r="1280" spans="1:17" x14ac:dyDescent="0.35">
      <c r="A1280" s="1">
        <v>43892</v>
      </c>
      <c r="B1280" t="s">
        <v>24</v>
      </c>
      <c r="C1280" t="s">
        <v>374</v>
      </c>
      <c r="D1280" t="s">
        <v>189</v>
      </c>
      <c r="E1280" t="s">
        <v>190</v>
      </c>
      <c r="F1280" t="s">
        <v>375</v>
      </c>
      <c r="G1280" t="s">
        <v>23</v>
      </c>
      <c r="H1280" t="s">
        <v>48</v>
      </c>
      <c r="J1280" s="2">
        <v>0</v>
      </c>
      <c r="K1280" s="3">
        <v>39375</v>
      </c>
      <c r="M1280" t="s">
        <v>31</v>
      </c>
      <c r="P1280" t="s">
        <v>22</v>
      </c>
      <c r="Q1280" s="1">
        <v>43949.722777777781</v>
      </c>
    </row>
    <row r="1281" spans="1:17" x14ac:dyDescent="0.35">
      <c r="A1281" s="1">
        <v>43892</v>
      </c>
      <c r="B1281" t="s">
        <v>24</v>
      </c>
      <c r="C1281" t="s">
        <v>376</v>
      </c>
      <c r="D1281" t="s">
        <v>82</v>
      </c>
      <c r="E1281" t="s">
        <v>83</v>
      </c>
      <c r="F1281" t="s">
        <v>377</v>
      </c>
      <c r="G1281" t="s">
        <v>23</v>
      </c>
      <c r="H1281" t="s">
        <v>48</v>
      </c>
      <c r="J1281" s="2">
        <v>0</v>
      </c>
      <c r="K1281" s="3">
        <v>23625</v>
      </c>
      <c r="M1281" t="s">
        <v>31</v>
      </c>
      <c r="P1281" t="s">
        <v>22</v>
      </c>
      <c r="Q1281" s="1">
        <v>43949.722777777781</v>
      </c>
    </row>
    <row r="1282" spans="1:17" x14ac:dyDescent="0.35">
      <c r="A1282" s="1">
        <v>43892</v>
      </c>
      <c r="B1282" t="s">
        <v>24</v>
      </c>
      <c r="C1282" t="s">
        <v>378</v>
      </c>
      <c r="D1282" t="s">
        <v>122</v>
      </c>
      <c r="E1282" t="s">
        <v>123</v>
      </c>
      <c r="F1282" t="s">
        <v>379</v>
      </c>
      <c r="G1282" t="s">
        <v>23</v>
      </c>
      <c r="H1282" t="s">
        <v>48</v>
      </c>
      <c r="J1282" s="2">
        <v>0</v>
      </c>
      <c r="K1282" s="3">
        <v>20475</v>
      </c>
      <c r="M1282" t="s">
        <v>31</v>
      </c>
      <c r="P1282" t="s">
        <v>22</v>
      </c>
      <c r="Q1282" s="1">
        <v>43949.722777777781</v>
      </c>
    </row>
    <row r="1283" spans="1:17" x14ac:dyDescent="0.35">
      <c r="A1283" s="1">
        <v>43893</v>
      </c>
      <c r="B1283" t="s">
        <v>24</v>
      </c>
      <c r="C1283" t="s">
        <v>384</v>
      </c>
      <c r="D1283" t="s">
        <v>197</v>
      </c>
      <c r="E1283" t="s">
        <v>198</v>
      </c>
      <c r="F1283" t="s">
        <v>385</v>
      </c>
      <c r="G1283" t="s">
        <v>23</v>
      </c>
      <c r="H1283" t="s">
        <v>48</v>
      </c>
      <c r="J1283" s="2">
        <v>0</v>
      </c>
      <c r="K1283" s="3">
        <v>31500</v>
      </c>
      <c r="M1283" t="s">
        <v>31</v>
      </c>
      <c r="P1283" t="s">
        <v>22</v>
      </c>
      <c r="Q1283" s="1">
        <v>43949.722777777781</v>
      </c>
    </row>
    <row r="1284" spans="1:17" x14ac:dyDescent="0.35">
      <c r="A1284" s="1">
        <v>43896</v>
      </c>
      <c r="B1284" t="s">
        <v>24</v>
      </c>
      <c r="C1284" t="s">
        <v>406</v>
      </c>
      <c r="D1284" t="s">
        <v>276</v>
      </c>
      <c r="E1284" t="s">
        <v>277</v>
      </c>
      <c r="F1284" t="s">
        <v>407</v>
      </c>
      <c r="G1284" t="s">
        <v>23</v>
      </c>
      <c r="H1284" t="s">
        <v>48</v>
      </c>
      <c r="J1284" s="2">
        <v>0</v>
      </c>
      <c r="K1284" s="3">
        <v>80325</v>
      </c>
      <c r="M1284" t="s">
        <v>31</v>
      </c>
      <c r="P1284" t="s">
        <v>22</v>
      </c>
      <c r="Q1284" s="1">
        <v>43949.722777777781</v>
      </c>
    </row>
    <row r="1285" spans="1:17" x14ac:dyDescent="0.35">
      <c r="A1285" s="1">
        <v>43896</v>
      </c>
      <c r="B1285" t="s">
        <v>24</v>
      </c>
      <c r="C1285" t="s">
        <v>409</v>
      </c>
      <c r="D1285" t="s">
        <v>410</v>
      </c>
      <c r="E1285" t="s">
        <v>411</v>
      </c>
      <c r="F1285" t="s">
        <v>412</v>
      </c>
      <c r="G1285" t="s">
        <v>23</v>
      </c>
      <c r="H1285" t="s">
        <v>48</v>
      </c>
      <c r="J1285" s="2">
        <v>0</v>
      </c>
      <c r="K1285" s="3">
        <v>18828</v>
      </c>
      <c r="M1285" t="s">
        <v>31</v>
      </c>
      <c r="P1285" t="s">
        <v>22</v>
      </c>
      <c r="Q1285" s="1">
        <v>43949.722777777781</v>
      </c>
    </row>
    <row r="1286" spans="1:17" x14ac:dyDescent="0.35">
      <c r="A1286" s="1">
        <v>43896</v>
      </c>
      <c r="B1286" t="s">
        <v>24</v>
      </c>
      <c r="C1286" t="s">
        <v>413</v>
      </c>
      <c r="D1286" t="s">
        <v>410</v>
      </c>
      <c r="E1286" t="s">
        <v>411</v>
      </c>
      <c r="F1286" t="s">
        <v>414</v>
      </c>
      <c r="G1286" t="s">
        <v>23</v>
      </c>
      <c r="H1286" t="s">
        <v>48</v>
      </c>
      <c r="J1286" s="2">
        <v>0</v>
      </c>
      <c r="K1286" s="3">
        <v>14220</v>
      </c>
      <c r="M1286" t="s">
        <v>31</v>
      </c>
      <c r="P1286" t="s">
        <v>22</v>
      </c>
      <c r="Q1286" s="1">
        <v>43949.722777777781</v>
      </c>
    </row>
    <row r="1287" spans="1:17" x14ac:dyDescent="0.35">
      <c r="A1287" s="1">
        <v>43896</v>
      </c>
      <c r="B1287" t="s">
        <v>24</v>
      </c>
      <c r="C1287" t="s">
        <v>416</v>
      </c>
      <c r="D1287" t="s">
        <v>410</v>
      </c>
      <c r="E1287" t="s">
        <v>411</v>
      </c>
      <c r="F1287" t="s">
        <v>417</v>
      </c>
      <c r="G1287" t="s">
        <v>23</v>
      </c>
      <c r="H1287" t="s">
        <v>48</v>
      </c>
      <c r="J1287" s="2">
        <v>0</v>
      </c>
      <c r="K1287" s="3">
        <v>14175</v>
      </c>
      <c r="M1287" t="s">
        <v>31</v>
      </c>
      <c r="P1287" t="s">
        <v>22</v>
      </c>
      <c r="Q1287" s="1">
        <v>43949.722777777781</v>
      </c>
    </row>
    <row r="1288" spans="1:17" x14ac:dyDescent="0.35">
      <c r="A1288" s="1">
        <v>43903</v>
      </c>
      <c r="B1288" t="s">
        <v>24</v>
      </c>
      <c r="C1288" t="s">
        <v>435</v>
      </c>
      <c r="D1288" t="s">
        <v>210</v>
      </c>
      <c r="E1288" t="s">
        <v>211</v>
      </c>
      <c r="F1288" t="s">
        <v>436</v>
      </c>
      <c r="G1288" t="s">
        <v>23</v>
      </c>
      <c r="H1288" t="s">
        <v>48</v>
      </c>
      <c r="J1288" s="2">
        <v>0</v>
      </c>
      <c r="K1288" s="3">
        <v>22050</v>
      </c>
      <c r="M1288" t="s">
        <v>31</v>
      </c>
      <c r="P1288" t="s">
        <v>22</v>
      </c>
      <c r="Q1288" s="1">
        <v>43949.722777777781</v>
      </c>
    </row>
    <row r="1289" spans="1:17" x14ac:dyDescent="0.35">
      <c r="A1289" s="1">
        <v>43906</v>
      </c>
      <c r="B1289" t="s">
        <v>24</v>
      </c>
      <c r="C1289" t="s">
        <v>437</v>
      </c>
      <c r="F1289" t="s">
        <v>438</v>
      </c>
      <c r="G1289" t="s">
        <v>23</v>
      </c>
      <c r="H1289" t="s">
        <v>35</v>
      </c>
      <c r="J1289" s="2">
        <v>0</v>
      </c>
      <c r="K1289" s="3">
        <v>302.5</v>
      </c>
      <c r="M1289" t="s">
        <v>31</v>
      </c>
      <c r="P1289" t="s">
        <v>22</v>
      </c>
      <c r="Q1289" s="1">
        <v>43949.722777777781</v>
      </c>
    </row>
    <row r="1290" spans="1:17" x14ac:dyDescent="0.35">
      <c r="A1290" s="1">
        <v>43906</v>
      </c>
      <c r="B1290" t="s">
        <v>24</v>
      </c>
      <c r="C1290" t="s">
        <v>439</v>
      </c>
      <c r="F1290" t="s">
        <v>438</v>
      </c>
      <c r="G1290" t="s">
        <v>23</v>
      </c>
      <c r="H1290" t="s">
        <v>35</v>
      </c>
      <c r="J1290" s="2">
        <v>0</v>
      </c>
      <c r="K1290" s="3">
        <v>302.5</v>
      </c>
      <c r="M1290" t="s">
        <v>31</v>
      </c>
      <c r="P1290" t="s">
        <v>22</v>
      </c>
      <c r="Q1290" s="1">
        <v>43949.722777777781</v>
      </c>
    </row>
    <row r="1291" spans="1:17" x14ac:dyDescent="0.35">
      <c r="A1291" s="1">
        <v>43910</v>
      </c>
      <c r="B1291" t="s">
        <v>24</v>
      </c>
      <c r="C1291" t="s">
        <v>441</v>
      </c>
      <c r="D1291" t="s">
        <v>98</v>
      </c>
      <c r="E1291" t="s">
        <v>99</v>
      </c>
      <c r="F1291" t="s">
        <v>442</v>
      </c>
      <c r="G1291" t="s">
        <v>23</v>
      </c>
      <c r="H1291" t="s">
        <v>48</v>
      </c>
      <c r="J1291" s="2">
        <v>0</v>
      </c>
      <c r="K1291" s="3">
        <v>36225</v>
      </c>
      <c r="M1291" t="s">
        <v>31</v>
      </c>
      <c r="P1291" t="s">
        <v>22</v>
      </c>
      <c r="Q1291" s="1">
        <v>43949.722777777781</v>
      </c>
    </row>
    <row r="1292" spans="1:17" x14ac:dyDescent="0.35">
      <c r="A1292" s="1">
        <v>43916</v>
      </c>
      <c r="B1292" t="s">
        <v>24</v>
      </c>
      <c r="C1292" t="s">
        <v>445</v>
      </c>
      <c r="D1292" t="s">
        <v>446</v>
      </c>
      <c r="E1292" t="s">
        <v>447</v>
      </c>
      <c r="F1292" t="s">
        <v>448</v>
      </c>
      <c r="G1292" t="s">
        <v>23</v>
      </c>
      <c r="H1292" t="s">
        <v>48</v>
      </c>
      <c r="J1292" s="2">
        <v>0</v>
      </c>
      <c r="K1292" s="3">
        <v>18900</v>
      </c>
      <c r="M1292" t="s">
        <v>31</v>
      </c>
      <c r="P1292" t="s">
        <v>22</v>
      </c>
      <c r="Q1292" s="1">
        <v>43949.722777777781</v>
      </c>
    </row>
    <row r="1293" spans="1:17" x14ac:dyDescent="0.35">
      <c r="A1293" s="1">
        <v>43929</v>
      </c>
      <c r="B1293" t="s">
        <v>24</v>
      </c>
      <c r="C1293" t="s">
        <v>450</v>
      </c>
      <c r="F1293" t="s">
        <v>398</v>
      </c>
      <c r="G1293" t="s">
        <v>23</v>
      </c>
      <c r="H1293" t="s">
        <v>330</v>
      </c>
      <c r="J1293" s="2">
        <v>0</v>
      </c>
      <c r="K1293" s="3">
        <v>1800</v>
      </c>
      <c r="P1293" t="s">
        <v>451</v>
      </c>
      <c r="Q1293" s="1">
        <v>44055.597743055558</v>
      </c>
    </row>
    <row r="1294" spans="1:17" x14ac:dyDescent="0.35">
      <c r="A1294" s="1">
        <v>43935</v>
      </c>
      <c r="B1294" t="s">
        <v>24</v>
      </c>
      <c r="C1294" t="s">
        <v>452</v>
      </c>
      <c r="D1294" t="s">
        <v>453</v>
      </c>
      <c r="E1294" t="s">
        <v>454</v>
      </c>
      <c r="F1294" t="s">
        <v>455</v>
      </c>
      <c r="G1294" t="s">
        <v>23</v>
      </c>
      <c r="H1294" t="s">
        <v>48</v>
      </c>
      <c r="J1294" s="2">
        <v>0</v>
      </c>
      <c r="K1294" s="3">
        <v>22120</v>
      </c>
      <c r="P1294" t="s">
        <v>22</v>
      </c>
      <c r="Q1294" s="1">
        <v>44089.704305555562</v>
      </c>
    </row>
    <row r="1295" spans="1:17" x14ac:dyDescent="0.35">
      <c r="A1295" s="1">
        <v>43935</v>
      </c>
      <c r="B1295" t="s">
        <v>24</v>
      </c>
      <c r="C1295" t="s">
        <v>456</v>
      </c>
      <c r="D1295" t="s">
        <v>453</v>
      </c>
      <c r="E1295" t="s">
        <v>454</v>
      </c>
      <c r="F1295" t="s">
        <v>457</v>
      </c>
      <c r="G1295" t="s">
        <v>23</v>
      </c>
      <c r="H1295" t="s">
        <v>48</v>
      </c>
      <c r="J1295" s="2">
        <v>0</v>
      </c>
      <c r="K1295" s="3">
        <v>22050</v>
      </c>
      <c r="P1295" t="s">
        <v>22</v>
      </c>
      <c r="Q1295" s="1">
        <v>44089.704513888893</v>
      </c>
    </row>
    <row r="1296" spans="1:17" x14ac:dyDescent="0.35">
      <c r="A1296" s="1">
        <v>43951</v>
      </c>
      <c r="B1296" t="s">
        <v>24</v>
      </c>
      <c r="C1296" t="s">
        <v>458</v>
      </c>
      <c r="F1296" t="s">
        <v>41</v>
      </c>
      <c r="G1296" t="s">
        <v>23</v>
      </c>
      <c r="H1296" t="s">
        <v>42</v>
      </c>
      <c r="J1296" s="2">
        <v>0</v>
      </c>
      <c r="K1296" s="3">
        <v>29.92</v>
      </c>
      <c r="P1296" t="s">
        <v>451</v>
      </c>
      <c r="Q1296" s="1">
        <v>44055.60119212963</v>
      </c>
    </row>
    <row r="1297" spans="1:17" x14ac:dyDescent="0.35">
      <c r="A1297" s="1">
        <v>43982</v>
      </c>
      <c r="B1297" t="s">
        <v>24</v>
      </c>
      <c r="C1297" t="s">
        <v>459</v>
      </c>
      <c r="F1297" t="s">
        <v>41</v>
      </c>
      <c r="G1297" t="s">
        <v>23</v>
      </c>
      <c r="H1297" t="s">
        <v>42</v>
      </c>
      <c r="J1297" s="2">
        <v>0</v>
      </c>
      <c r="K1297" s="3">
        <v>25.83</v>
      </c>
      <c r="P1297" t="s">
        <v>451</v>
      </c>
      <c r="Q1297" s="1">
        <v>44055.599629629629</v>
      </c>
    </row>
    <row r="1298" spans="1:17" x14ac:dyDescent="0.35">
      <c r="A1298" s="1">
        <v>43984</v>
      </c>
      <c r="B1298" t="s">
        <v>24</v>
      </c>
      <c r="C1298" t="s">
        <v>460</v>
      </c>
      <c r="F1298" t="s">
        <v>461</v>
      </c>
      <c r="G1298" t="s">
        <v>23</v>
      </c>
      <c r="H1298" t="s">
        <v>39</v>
      </c>
      <c r="J1298" s="2">
        <v>0</v>
      </c>
      <c r="K1298" s="3">
        <v>390390</v>
      </c>
      <c r="P1298" t="s">
        <v>22</v>
      </c>
      <c r="Q1298" s="1">
        <v>44089.632627314822</v>
      </c>
    </row>
    <row r="1299" spans="1:17" x14ac:dyDescent="0.35">
      <c r="A1299" s="1">
        <v>44007</v>
      </c>
      <c r="B1299" t="s">
        <v>24</v>
      </c>
      <c r="C1299" t="s">
        <v>466</v>
      </c>
      <c r="F1299" t="s">
        <v>467</v>
      </c>
      <c r="G1299" t="s">
        <v>23</v>
      </c>
      <c r="H1299" t="s">
        <v>468</v>
      </c>
      <c r="J1299" s="2">
        <v>0</v>
      </c>
      <c r="K1299" s="3">
        <v>4900</v>
      </c>
      <c r="P1299" t="s">
        <v>22</v>
      </c>
      <c r="Q1299" s="1">
        <v>44089.64472222222</v>
      </c>
    </row>
    <row r="1300" spans="1:17" x14ac:dyDescent="0.35">
      <c r="A1300" s="1">
        <v>44012</v>
      </c>
      <c r="B1300" t="s">
        <v>24</v>
      </c>
      <c r="C1300" t="s">
        <v>469</v>
      </c>
      <c r="F1300" t="s">
        <v>41</v>
      </c>
      <c r="G1300" t="s">
        <v>23</v>
      </c>
      <c r="H1300" t="s">
        <v>42</v>
      </c>
      <c r="J1300" s="2">
        <v>0</v>
      </c>
      <c r="K1300" s="3">
        <v>10.14</v>
      </c>
      <c r="P1300" t="s">
        <v>451</v>
      </c>
      <c r="Q1300" s="1">
        <v>44055.599340277768</v>
      </c>
    </row>
    <row r="1301" spans="1:17" x14ac:dyDescent="0.35">
      <c r="A1301" s="1">
        <v>43647</v>
      </c>
      <c r="B1301" t="s">
        <v>17</v>
      </c>
      <c r="C1301" t="s">
        <v>18</v>
      </c>
      <c r="F1301" t="s">
        <v>19</v>
      </c>
      <c r="G1301" t="s">
        <v>470</v>
      </c>
      <c r="H1301" t="s">
        <v>21</v>
      </c>
      <c r="J1301" s="2">
        <v>0</v>
      </c>
      <c r="K1301" s="3">
        <v>538.77</v>
      </c>
      <c r="P1301" t="s">
        <v>22</v>
      </c>
      <c r="Q1301" s="1">
        <v>44033.369571759264</v>
      </c>
    </row>
    <row r="1302" spans="1:17" x14ac:dyDescent="0.35">
      <c r="A1302" s="1">
        <v>43647</v>
      </c>
      <c r="B1302" t="s">
        <v>17</v>
      </c>
      <c r="C1302" t="s">
        <v>18</v>
      </c>
      <c r="F1302" t="s">
        <v>19</v>
      </c>
      <c r="G1302" t="s">
        <v>470</v>
      </c>
      <c r="H1302" t="s">
        <v>21</v>
      </c>
      <c r="I1302" t="s">
        <v>471</v>
      </c>
      <c r="J1302" s="2">
        <v>1454.81</v>
      </c>
      <c r="K1302" s="3">
        <v>36478.870000000003</v>
      </c>
      <c r="P1302" t="s">
        <v>22</v>
      </c>
      <c r="Q1302" s="1">
        <v>44033.369571759264</v>
      </c>
    </row>
    <row r="1303" spans="1:17" x14ac:dyDescent="0.35">
      <c r="A1303" s="1">
        <v>43661</v>
      </c>
      <c r="B1303" t="s">
        <v>24</v>
      </c>
      <c r="C1303" t="s">
        <v>472</v>
      </c>
      <c r="F1303" t="s">
        <v>461</v>
      </c>
      <c r="G1303" t="s">
        <v>470</v>
      </c>
      <c r="H1303" t="s">
        <v>39</v>
      </c>
      <c r="I1303" t="s">
        <v>471</v>
      </c>
      <c r="J1303" s="2">
        <v>1000</v>
      </c>
      <c r="K1303" s="3">
        <v>25575</v>
      </c>
      <c r="M1303" t="s">
        <v>31</v>
      </c>
      <c r="P1303" t="s">
        <v>22</v>
      </c>
      <c r="Q1303" s="1">
        <v>43949.722777777781</v>
      </c>
    </row>
    <row r="1304" spans="1:17" x14ac:dyDescent="0.35">
      <c r="A1304" s="1">
        <v>43686</v>
      </c>
      <c r="B1304" t="s">
        <v>24</v>
      </c>
      <c r="C1304" t="s">
        <v>475</v>
      </c>
      <c r="D1304" t="s">
        <v>476</v>
      </c>
      <c r="E1304" t="s">
        <v>477</v>
      </c>
      <c r="F1304" t="s">
        <v>478</v>
      </c>
      <c r="G1304" t="s">
        <v>470</v>
      </c>
      <c r="H1304" t="s">
        <v>48</v>
      </c>
      <c r="I1304" t="s">
        <v>471</v>
      </c>
      <c r="J1304" s="2">
        <v>1708</v>
      </c>
      <c r="K1304" s="3">
        <v>44117.64</v>
      </c>
      <c r="M1304" t="s">
        <v>31</v>
      </c>
      <c r="P1304" t="s">
        <v>22</v>
      </c>
      <c r="Q1304" s="1">
        <v>43889.652592592603</v>
      </c>
    </row>
    <row r="1305" spans="1:17" x14ac:dyDescent="0.35">
      <c r="A1305" s="1">
        <v>43689</v>
      </c>
      <c r="B1305" t="s">
        <v>24</v>
      </c>
      <c r="C1305" t="s">
        <v>479</v>
      </c>
      <c r="D1305" t="s">
        <v>480</v>
      </c>
      <c r="E1305" t="s">
        <v>481</v>
      </c>
      <c r="F1305" t="s">
        <v>482</v>
      </c>
      <c r="G1305" t="s">
        <v>470</v>
      </c>
      <c r="H1305" t="s">
        <v>48</v>
      </c>
      <c r="I1305" t="s">
        <v>471</v>
      </c>
      <c r="J1305" s="2">
        <v>976</v>
      </c>
      <c r="K1305" s="3">
        <v>25210.080000000002</v>
      </c>
      <c r="M1305" t="s">
        <v>31</v>
      </c>
      <c r="P1305" t="s">
        <v>22</v>
      </c>
      <c r="Q1305" s="1">
        <v>43889.652592592603</v>
      </c>
    </row>
    <row r="1306" spans="1:17" x14ac:dyDescent="0.35">
      <c r="A1306" s="1">
        <v>43689</v>
      </c>
      <c r="B1306" t="s">
        <v>24</v>
      </c>
      <c r="C1306" t="s">
        <v>484</v>
      </c>
      <c r="D1306" t="s">
        <v>485</v>
      </c>
      <c r="E1306" t="s">
        <v>486</v>
      </c>
      <c r="F1306" t="s">
        <v>487</v>
      </c>
      <c r="G1306" t="s">
        <v>470</v>
      </c>
      <c r="H1306" t="s">
        <v>48</v>
      </c>
      <c r="I1306" t="s">
        <v>471</v>
      </c>
      <c r="J1306" s="2">
        <v>732</v>
      </c>
      <c r="K1306" s="3">
        <v>18907.560000000001</v>
      </c>
      <c r="M1306" t="s">
        <v>31</v>
      </c>
      <c r="P1306" t="s">
        <v>22</v>
      </c>
      <c r="Q1306" s="1">
        <v>43889.652592592603</v>
      </c>
    </row>
    <row r="1307" spans="1:17" x14ac:dyDescent="0.35">
      <c r="A1307" s="1">
        <v>43689</v>
      </c>
      <c r="B1307" t="s">
        <v>24</v>
      </c>
      <c r="C1307" t="s">
        <v>488</v>
      </c>
      <c r="D1307" t="s">
        <v>489</v>
      </c>
      <c r="E1307" t="s">
        <v>490</v>
      </c>
      <c r="F1307" t="s">
        <v>491</v>
      </c>
      <c r="G1307" t="s">
        <v>470</v>
      </c>
      <c r="H1307" t="s">
        <v>48</v>
      </c>
      <c r="I1307" t="s">
        <v>471</v>
      </c>
      <c r="J1307" s="2">
        <v>915</v>
      </c>
      <c r="K1307" s="3">
        <v>23634.45</v>
      </c>
      <c r="M1307" t="s">
        <v>31</v>
      </c>
      <c r="P1307" t="s">
        <v>22</v>
      </c>
      <c r="Q1307" s="1">
        <v>43889.652592592603</v>
      </c>
    </row>
    <row r="1308" spans="1:17" x14ac:dyDescent="0.35">
      <c r="A1308" s="1">
        <v>43689</v>
      </c>
      <c r="B1308" t="s">
        <v>24</v>
      </c>
      <c r="C1308" t="s">
        <v>492</v>
      </c>
      <c r="D1308" t="s">
        <v>485</v>
      </c>
      <c r="E1308" t="s">
        <v>486</v>
      </c>
      <c r="F1308" t="s">
        <v>493</v>
      </c>
      <c r="G1308" t="s">
        <v>470</v>
      </c>
      <c r="H1308" t="s">
        <v>48</v>
      </c>
      <c r="I1308" t="s">
        <v>471</v>
      </c>
      <c r="J1308" s="2">
        <v>915</v>
      </c>
      <c r="K1308" s="3">
        <v>23634.45</v>
      </c>
      <c r="M1308" t="s">
        <v>31</v>
      </c>
      <c r="P1308" t="s">
        <v>22</v>
      </c>
      <c r="Q1308" s="1">
        <v>43889.652592592603</v>
      </c>
    </row>
    <row r="1309" spans="1:17" x14ac:dyDescent="0.35">
      <c r="A1309" s="1">
        <v>43689</v>
      </c>
      <c r="B1309" t="s">
        <v>24</v>
      </c>
      <c r="C1309" t="s">
        <v>494</v>
      </c>
      <c r="D1309" t="s">
        <v>495</v>
      </c>
      <c r="E1309" t="s">
        <v>496</v>
      </c>
      <c r="F1309" t="s">
        <v>497</v>
      </c>
      <c r="G1309" t="s">
        <v>470</v>
      </c>
      <c r="H1309" t="s">
        <v>48</v>
      </c>
      <c r="I1309" t="s">
        <v>471</v>
      </c>
      <c r="J1309" s="2">
        <v>1220</v>
      </c>
      <c r="K1309" s="3">
        <v>31512.6</v>
      </c>
      <c r="M1309" t="s">
        <v>31</v>
      </c>
      <c r="P1309" t="s">
        <v>22</v>
      </c>
      <c r="Q1309" s="1">
        <v>43889.652592592603</v>
      </c>
    </row>
    <row r="1310" spans="1:17" x14ac:dyDescent="0.35">
      <c r="A1310" s="1">
        <v>43689</v>
      </c>
      <c r="B1310" t="s">
        <v>24</v>
      </c>
      <c r="C1310" t="s">
        <v>494</v>
      </c>
      <c r="D1310" t="s">
        <v>495</v>
      </c>
      <c r="E1310" t="s">
        <v>496</v>
      </c>
      <c r="F1310" t="s">
        <v>483</v>
      </c>
      <c r="G1310" t="s">
        <v>470</v>
      </c>
      <c r="H1310" t="s">
        <v>56</v>
      </c>
      <c r="I1310" t="s">
        <v>471</v>
      </c>
      <c r="J1310" s="2">
        <v>70</v>
      </c>
      <c r="K1310" s="3">
        <v>1808.1</v>
      </c>
      <c r="M1310" t="s">
        <v>31</v>
      </c>
      <c r="P1310" t="s">
        <v>22</v>
      </c>
      <c r="Q1310" s="1">
        <v>43889.652592592603</v>
      </c>
    </row>
    <row r="1311" spans="1:17" x14ac:dyDescent="0.35">
      <c r="A1311" s="1">
        <v>43690</v>
      </c>
      <c r="B1311" t="s">
        <v>24</v>
      </c>
      <c r="C1311" t="s">
        <v>498</v>
      </c>
      <c r="D1311" t="s">
        <v>499</v>
      </c>
      <c r="E1311" t="s">
        <v>500</v>
      </c>
      <c r="F1311" t="s">
        <v>501</v>
      </c>
      <c r="G1311" t="s">
        <v>470</v>
      </c>
      <c r="H1311" t="s">
        <v>48</v>
      </c>
      <c r="I1311" t="s">
        <v>471</v>
      </c>
      <c r="J1311" s="2">
        <v>915</v>
      </c>
      <c r="K1311" s="3">
        <v>23634.45</v>
      </c>
      <c r="M1311" t="s">
        <v>31</v>
      </c>
      <c r="P1311" t="s">
        <v>22</v>
      </c>
      <c r="Q1311" s="1">
        <v>43889.652592592603</v>
      </c>
    </row>
    <row r="1312" spans="1:17" x14ac:dyDescent="0.35">
      <c r="A1312" s="1">
        <v>43690</v>
      </c>
      <c r="B1312" t="s">
        <v>24</v>
      </c>
      <c r="C1312" t="s">
        <v>504</v>
      </c>
      <c r="D1312" t="s">
        <v>505</v>
      </c>
      <c r="E1312" t="s">
        <v>506</v>
      </c>
      <c r="F1312" t="s">
        <v>507</v>
      </c>
      <c r="G1312" t="s">
        <v>470</v>
      </c>
      <c r="H1312" t="s">
        <v>48</v>
      </c>
      <c r="I1312" t="s">
        <v>471</v>
      </c>
      <c r="J1312" s="2">
        <v>1769</v>
      </c>
      <c r="K1312" s="3">
        <v>45693.27</v>
      </c>
      <c r="M1312" t="s">
        <v>31</v>
      </c>
      <c r="P1312" t="s">
        <v>22</v>
      </c>
      <c r="Q1312" s="1">
        <v>43889.652592592603</v>
      </c>
    </row>
    <row r="1313" spans="1:17" x14ac:dyDescent="0.35">
      <c r="A1313" s="1">
        <v>43690</v>
      </c>
      <c r="B1313" t="s">
        <v>24</v>
      </c>
      <c r="C1313" t="s">
        <v>504</v>
      </c>
      <c r="D1313" t="s">
        <v>505</v>
      </c>
      <c r="E1313" t="s">
        <v>506</v>
      </c>
      <c r="F1313" t="s">
        <v>72</v>
      </c>
      <c r="G1313" t="s">
        <v>470</v>
      </c>
      <c r="H1313" t="s">
        <v>56</v>
      </c>
      <c r="I1313" t="s">
        <v>471</v>
      </c>
      <c r="J1313" s="2">
        <v>70</v>
      </c>
      <c r="K1313" s="3">
        <v>1808.1</v>
      </c>
      <c r="M1313" t="s">
        <v>31</v>
      </c>
      <c r="P1313" t="s">
        <v>22</v>
      </c>
      <c r="Q1313" s="1">
        <v>43889.652592592603</v>
      </c>
    </row>
    <row r="1314" spans="1:17" x14ac:dyDescent="0.35">
      <c r="A1314" s="1">
        <v>43690</v>
      </c>
      <c r="B1314" t="s">
        <v>24</v>
      </c>
      <c r="C1314" t="s">
        <v>508</v>
      </c>
      <c r="D1314" t="s">
        <v>509</v>
      </c>
      <c r="E1314" t="s">
        <v>510</v>
      </c>
      <c r="F1314" t="s">
        <v>511</v>
      </c>
      <c r="G1314" t="s">
        <v>470</v>
      </c>
      <c r="H1314" t="s">
        <v>48</v>
      </c>
      <c r="I1314" t="s">
        <v>471</v>
      </c>
      <c r="J1314" s="2">
        <v>1891</v>
      </c>
      <c r="K1314" s="3">
        <v>48844.53</v>
      </c>
      <c r="M1314" t="s">
        <v>31</v>
      </c>
      <c r="P1314" t="s">
        <v>22</v>
      </c>
      <c r="Q1314" s="1">
        <v>43889.652592592603</v>
      </c>
    </row>
    <row r="1315" spans="1:17" x14ac:dyDescent="0.35">
      <c r="A1315" s="1">
        <v>43690</v>
      </c>
      <c r="B1315" t="s">
        <v>24</v>
      </c>
      <c r="C1315" t="s">
        <v>517</v>
      </c>
      <c r="D1315" t="s">
        <v>518</v>
      </c>
      <c r="E1315" t="s">
        <v>519</v>
      </c>
      <c r="F1315" t="s">
        <v>520</v>
      </c>
      <c r="G1315" t="s">
        <v>470</v>
      </c>
      <c r="H1315" t="s">
        <v>48</v>
      </c>
      <c r="I1315" t="s">
        <v>471</v>
      </c>
      <c r="J1315" s="2">
        <v>793</v>
      </c>
      <c r="K1315" s="3">
        <v>20483.189999999999</v>
      </c>
      <c r="M1315" t="s">
        <v>31</v>
      </c>
      <c r="P1315" t="s">
        <v>22</v>
      </c>
      <c r="Q1315" s="1">
        <v>43889.652592592603</v>
      </c>
    </row>
    <row r="1316" spans="1:17" x14ac:dyDescent="0.35">
      <c r="A1316" s="1">
        <v>43690</v>
      </c>
      <c r="B1316" t="s">
        <v>24</v>
      </c>
      <c r="C1316" t="s">
        <v>523</v>
      </c>
      <c r="D1316" t="s">
        <v>524</v>
      </c>
      <c r="E1316" t="s">
        <v>525</v>
      </c>
      <c r="F1316" t="s">
        <v>526</v>
      </c>
      <c r="G1316" t="s">
        <v>470</v>
      </c>
      <c r="H1316" t="s">
        <v>48</v>
      </c>
      <c r="I1316" t="s">
        <v>471</v>
      </c>
      <c r="J1316" s="2">
        <v>732</v>
      </c>
      <c r="K1316" s="3">
        <v>18907.560000000001</v>
      </c>
      <c r="M1316" t="s">
        <v>31</v>
      </c>
      <c r="P1316" t="s">
        <v>22</v>
      </c>
      <c r="Q1316" s="1">
        <v>43889.652592592603</v>
      </c>
    </row>
    <row r="1317" spans="1:17" x14ac:dyDescent="0.35">
      <c r="A1317" s="1">
        <v>43693</v>
      </c>
      <c r="B1317" t="s">
        <v>24</v>
      </c>
      <c r="C1317" t="s">
        <v>529</v>
      </c>
      <c r="D1317" t="s">
        <v>530</v>
      </c>
      <c r="E1317" t="s">
        <v>531</v>
      </c>
      <c r="F1317" t="s">
        <v>532</v>
      </c>
      <c r="G1317" t="s">
        <v>470</v>
      </c>
      <c r="H1317" t="s">
        <v>48</v>
      </c>
      <c r="I1317" t="s">
        <v>471</v>
      </c>
      <c r="J1317" s="2">
        <v>1159</v>
      </c>
      <c r="K1317" s="3">
        <v>29826.87</v>
      </c>
      <c r="M1317" t="s">
        <v>31</v>
      </c>
      <c r="P1317" t="s">
        <v>22</v>
      </c>
      <c r="Q1317" s="1">
        <v>43889.652592592603</v>
      </c>
    </row>
    <row r="1318" spans="1:17" x14ac:dyDescent="0.35">
      <c r="A1318" s="1">
        <v>43693</v>
      </c>
      <c r="B1318" t="s">
        <v>24</v>
      </c>
      <c r="C1318" t="s">
        <v>535</v>
      </c>
      <c r="D1318" t="s">
        <v>536</v>
      </c>
      <c r="E1318" t="s">
        <v>537</v>
      </c>
      <c r="F1318" t="s">
        <v>538</v>
      </c>
      <c r="G1318" t="s">
        <v>470</v>
      </c>
      <c r="H1318" t="s">
        <v>48</v>
      </c>
      <c r="I1318" t="s">
        <v>471</v>
      </c>
      <c r="J1318" s="2">
        <v>976</v>
      </c>
      <c r="K1318" s="3">
        <v>25117.360000000001</v>
      </c>
      <c r="M1318" t="s">
        <v>31</v>
      </c>
      <c r="P1318" t="s">
        <v>22</v>
      </c>
      <c r="Q1318" s="1">
        <v>43889.652592592603</v>
      </c>
    </row>
    <row r="1319" spans="1:17" x14ac:dyDescent="0.35">
      <c r="A1319" s="1">
        <v>43696</v>
      </c>
      <c r="B1319" t="s">
        <v>24</v>
      </c>
      <c r="C1319" t="s">
        <v>544</v>
      </c>
      <c r="D1319" t="s">
        <v>540</v>
      </c>
      <c r="E1319" t="s">
        <v>541</v>
      </c>
      <c r="F1319" t="s">
        <v>545</v>
      </c>
      <c r="G1319" t="s">
        <v>470</v>
      </c>
      <c r="H1319" t="s">
        <v>48</v>
      </c>
      <c r="I1319" t="s">
        <v>471</v>
      </c>
      <c r="J1319" s="2">
        <v>854</v>
      </c>
      <c r="K1319" s="3">
        <v>22016.12</v>
      </c>
      <c r="M1319" t="s">
        <v>31</v>
      </c>
      <c r="P1319" t="s">
        <v>22</v>
      </c>
      <c r="Q1319" s="1">
        <v>43889.652592592603</v>
      </c>
    </row>
    <row r="1320" spans="1:17" x14ac:dyDescent="0.35">
      <c r="A1320" s="1">
        <v>43699</v>
      </c>
      <c r="B1320" t="s">
        <v>24</v>
      </c>
      <c r="C1320" t="s">
        <v>546</v>
      </c>
      <c r="D1320" t="s">
        <v>547</v>
      </c>
      <c r="E1320" t="s">
        <v>548</v>
      </c>
      <c r="F1320" t="s">
        <v>549</v>
      </c>
      <c r="G1320" t="s">
        <v>470</v>
      </c>
      <c r="H1320" t="s">
        <v>48</v>
      </c>
      <c r="I1320" t="s">
        <v>471</v>
      </c>
      <c r="J1320" s="2">
        <v>1220</v>
      </c>
      <c r="K1320" s="3">
        <v>31457.7</v>
      </c>
      <c r="M1320" t="s">
        <v>31</v>
      </c>
      <c r="P1320" t="s">
        <v>22</v>
      </c>
      <c r="Q1320" s="1">
        <v>43889.652592592603</v>
      </c>
    </row>
    <row r="1321" spans="1:17" x14ac:dyDescent="0.35">
      <c r="A1321" s="1">
        <v>43700</v>
      </c>
      <c r="B1321" t="s">
        <v>24</v>
      </c>
      <c r="C1321" t="s">
        <v>552</v>
      </c>
      <c r="D1321" t="s">
        <v>553</v>
      </c>
      <c r="E1321" t="s">
        <v>554</v>
      </c>
      <c r="F1321" t="s">
        <v>555</v>
      </c>
      <c r="G1321" t="s">
        <v>470</v>
      </c>
      <c r="H1321" t="s">
        <v>48</v>
      </c>
      <c r="I1321" t="s">
        <v>471</v>
      </c>
      <c r="J1321" s="2">
        <v>61</v>
      </c>
      <c r="K1321" s="3">
        <v>1571.67</v>
      </c>
      <c r="M1321" t="s">
        <v>31</v>
      </c>
      <c r="P1321" t="s">
        <v>22</v>
      </c>
      <c r="Q1321" s="1">
        <v>43889.652592592603</v>
      </c>
    </row>
    <row r="1322" spans="1:17" x14ac:dyDescent="0.35">
      <c r="A1322" s="1">
        <v>43700</v>
      </c>
      <c r="B1322" t="s">
        <v>24</v>
      </c>
      <c r="C1322" t="s">
        <v>552</v>
      </c>
      <c r="D1322" t="s">
        <v>553</v>
      </c>
      <c r="E1322" t="s">
        <v>554</v>
      </c>
      <c r="F1322" t="s">
        <v>556</v>
      </c>
      <c r="G1322" t="s">
        <v>470</v>
      </c>
      <c r="H1322" t="s">
        <v>48</v>
      </c>
      <c r="I1322" t="s">
        <v>471</v>
      </c>
      <c r="J1322" s="2">
        <v>854</v>
      </c>
      <c r="K1322" s="3">
        <v>22003.31</v>
      </c>
      <c r="M1322" t="s">
        <v>31</v>
      </c>
      <c r="P1322" t="s">
        <v>22</v>
      </c>
      <c r="Q1322" s="1">
        <v>43889.652592592603</v>
      </c>
    </row>
    <row r="1323" spans="1:17" x14ac:dyDescent="0.35">
      <c r="A1323" s="1">
        <v>43700</v>
      </c>
      <c r="B1323" t="s">
        <v>24</v>
      </c>
      <c r="C1323" t="s">
        <v>552</v>
      </c>
      <c r="D1323" t="s">
        <v>553</v>
      </c>
      <c r="E1323" t="s">
        <v>554</v>
      </c>
      <c r="F1323" t="s">
        <v>72</v>
      </c>
      <c r="G1323" t="s">
        <v>470</v>
      </c>
      <c r="H1323" t="s">
        <v>56</v>
      </c>
      <c r="I1323" t="s">
        <v>471</v>
      </c>
      <c r="J1323" s="2">
        <v>70</v>
      </c>
      <c r="K1323" s="3">
        <v>1803.55</v>
      </c>
      <c r="M1323" t="s">
        <v>31</v>
      </c>
      <c r="P1323" t="s">
        <v>22</v>
      </c>
      <c r="Q1323" s="1">
        <v>43889.652592592603</v>
      </c>
    </row>
    <row r="1324" spans="1:17" x14ac:dyDescent="0.35">
      <c r="A1324" s="1">
        <v>43704</v>
      </c>
      <c r="B1324" t="s">
        <v>24</v>
      </c>
      <c r="C1324" t="s">
        <v>557</v>
      </c>
      <c r="D1324" t="s">
        <v>558</v>
      </c>
      <c r="E1324" t="s">
        <v>559</v>
      </c>
      <c r="F1324" t="s">
        <v>560</v>
      </c>
      <c r="G1324" t="s">
        <v>470</v>
      </c>
      <c r="H1324" t="s">
        <v>48</v>
      </c>
      <c r="I1324" t="s">
        <v>471</v>
      </c>
      <c r="J1324" s="2">
        <v>793</v>
      </c>
      <c r="K1324" s="3">
        <v>20471.3</v>
      </c>
      <c r="M1324" t="s">
        <v>31</v>
      </c>
      <c r="P1324" t="s">
        <v>22</v>
      </c>
      <c r="Q1324" s="1">
        <v>43889.652592592603</v>
      </c>
    </row>
    <row r="1325" spans="1:17" x14ac:dyDescent="0.35">
      <c r="A1325" s="1">
        <v>43705</v>
      </c>
      <c r="B1325" t="s">
        <v>24</v>
      </c>
      <c r="C1325" t="s">
        <v>563</v>
      </c>
      <c r="D1325" t="s">
        <v>564</v>
      </c>
      <c r="E1325" t="s">
        <v>565</v>
      </c>
      <c r="F1325" t="s">
        <v>566</v>
      </c>
      <c r="G1325" t="s">
        <v>470</v>
      </c>
      <c r="H1325" t="s">
        <v>48</v>
      </c>
      <c r="I1325" t="s">
        <v>471</v>
      </c>
      <c r="J1325" s="2">
        <v>671</v>
      </c>
      <c r="K1325" s="3">
        <v>17342</v>
      </c>
      <c r="M1325" t="s">
        <v>31</v>
      </c>
      <c r="P1325" t="s">
        <v>22</v>
      </c>
      <c r="Q1325" s="1">
        <v>43889.652592592603</v>
      </c>
    </row>
    <row r="1326" spans="1:17" x14ac:dyDescent="0.35">
      <c r="A1326" s="1">
        <v>43710</v>
      </c>
      <c r="B1326" t="s">
        <v>24</v>
      </c>
      <c r="C1326" t="s">
        <v>567</v>
      </c>
      <c r="D1326" t="s">
        <v>568</v>
      </c>
      <c r="E1326" t="s">
        <v>569</v>
      </c>
      <c r="F1326" t="s">
        <v>570</v>
      </c>
      <c r="G1326" t="s">
        <v>470</v>
      </c>
      <c r="H1326" t="s">
        <v>48</v>
      </c>
      <c r="I1326" t="s">
        <v>471</v>
      </c>
      <c r="J1326" s="2">
        <v>1525</v>
      </c>
      <c r="K1326" s="3">
        <v>39528</v>
      </c>
      <c r="M1326" t="s">
        <v>31</v>
      </c>
      <c r="P1326" t="s">
        <v>22</v>
      </c>
      <c r="Q1326" s="1">
        <v>43889.652592592603</v>
      </c>
    </row>
    <row r="1327" spans="1:17" x14ac:dyDescent="0.35">
      <c r="A1327" s="1">
        <v>43710</v>
      </c>
      <c r="B1327" t="s">
        <v>24</v>
      </c>
      <c r="C1327" t="s">
        <v>571</v>
      </c>
      <c r="D1327" t="s">
        <v>572</v>
      </c>
      <c r="E1327" t="s">
        <v>573</v>
      </c>
      <c r="F1327" t="s">
        <v>574</v>
      </c>
      <c r="G1327" t="s">
        <v>470</v>
      </c>
      <c r="H1327" t="s">
        <v>48</v>
      </c>
      <c r="I1327" t="s">
        <v>471</v>
      </c>
      <c r="J1327" s="2">
        <v>915</v>
      </c>
      <c r="K1327" s="3">
        <v>23716.799999999999</v>
      </c>
      <c r="M1327" t="s">
        <v>31</v>
      </c>
      <c r="P1327" t="s">
        <v>22</v>
      </c>
      <c r="Q1327" s="1">
        <v>43889.652592592603</v>
      </c>
    </row>
    <row r="1328" spans="1:17" x14ac:dyDescent="0.35">
      <c r="A1328" s="1">
        <v>43710</v>
      </c>
      <c r="B1328" t="s">
        <v>24</v>
      </c>
      <c r="C1328" t="s">
        <v>575</v>
      </c>
      <c r="D1328" t="s">
        <v>572</v>
      </c>
      <c r="E1328" t="s">
        <v>573</v>
      </c>
      <c r="F1328" t="s">
        <v>576</v>
      </c>
      <c r="G1328" t="s">
        <v>470</v>
      </c>
      <c r="H1328" t="s">
        <v>48</v>
      </c>
      <c r="I1328" t="s">
        <v>471</v>
      </c>
      <c r="J1328" s="2">
        <v>1403</v>
      </c>
      <c r="K1328" s="3">
        <v>36365.760000000002</v>
      </c>
      <c r="M1328" t="s">
        <v>31</v>
      </c>
      <c r="P1328" t="s">
        <v>22</v>
      </c>
      <c r="Q1328" s="1">
        <v>43889.652592592603</v>
      </c>
    </row>
    <row r="1329" spans="1:17" x14ac:dyDescent="0.35">
      <c r="A1329" s="1">
        <v>43711</v>
      </c>
      <c r="B1329" t="s">
        <v>24</v>
      </c>
      <c r="C1329" t="s">
        <v>579</v>
      </c>
      <c r="F1329" t="s">
        <v>580</v>
      </c>
      <c r="G1329" t="s">
        <v>470</v>
      </c>
      <c r="H1329" t="s">
        <v>35</v>
      </c>
      <c r="I1329" t="s">
        <v>471</v>
      </c>
      <c r="J1329" s="2">
        <v>192</v>
      </c>
      <c r="K1329" s="3">
        <v>4969.92</v>
      </c>
      <c r="M1329" t="s">
        <v>31</v>
      </c>
      <c r="P1329" t="s">
        <v>22</v>
      </c>
      <c r="Q1329" s="1">
        <v>43949.722777777781</v>
      </c>
    </row>
    <row r="1330" spans="1:17" x14ac:dyDescent="0.35">
      <c r="A1330" s="1">
        <v>43717</v>
      </c>
      <c r="B1330" t="s">
        <v>24</v>
      </c>
      <c r="C1330" t="s">
        <v>581</v>
      </c>
      <c r="D1330" t="s">
        <v>582</v>
      </c>
      <c r="E1330" t="s">
        <v>583</v>
      </c>
      <c r="F1330" t="s">
        <v>584</v>
      </c>
      <c r="G1330" t="s">
        <v>470</v>
      </c>
      <c r="H1330" t="s">
        <v>48</v>
      </c>
      <c r="I1330" t="s">
        <v>471</v>
      </c>
      <c r="J1330" s="2">
        <v>1647</v>
      </c>
      <c r="K1330" s="3">
        <v>42583.19</v>
      </c>
      <c r="M1330" t="s">
        <v>31</v>
      </c>
      <c r="P1330" t="s">
        <v>22</v>
      </c>
      <c r="Q1330" s="1">
        <v>43889.652592592603</v>
      </c>
    </row>
    <row r="1331" spans="1:17" x14ac:dyDescent="0.35">
      <c r="A1331" s="1">
        <v>43718</v>
      </c>
      <c r="B1331" t="s">
        <v>24</v>
      </c>
      <c r="C1331" t="s">
        <v>585</v>
      </c>
      <c r="D1331" t="s">
        <v>586</v>
      </c>
      <c r="E1331" t="s">
        <v>587</v>
      </c>
      <c r="F1331" t="s">
        <v>588</v>
      </c>
      <c r="G1331" t="s">
        <v>470</v>
      </c>
      <c r="H1331" t="s">
        <v>48</v>
      </c>
      <c r="I1331" t="s">
        <v>471</v>
      </c>
      <c r="J1331" s="2">
        <v>549</v>
      </c>
      <c r="K1331" s="3">
        <v>14199.89</v>
      </c>
      <c r="M1331" t="s">
        <v>31</v>
      </c>
      <c r="P1331" t="s">
        <v>22</v>
      </c>
      <c r="Q1331" s="1">
        <v>43889.652592592603</v>
      </c>
    </row>
    <row r="1332" spans="1:17" x14ac:dyDescent="0.35">
      <c r="A1332" s="1">
        <v>43718</v>
      </c>
      <c r="B1332" t="s">
        <v>24</v>
      </c>
      <c r="C1332" t="s">
        <v>585</v>
      </c>
      <c r="D1332" t="s">
        <v>586</v>
      </c>
      <c r="E1332" t="s">
        <v>587</v>
      </c>
      <c r="F1332" t="s">
        <v>589</v>
      </c>
      <c r="G1332" t="s">
        <v>470</v>
      </c>
      <c r="H1332" t="s">
        <v>48</v>
      </c>
      <c r="I1332" t="s">
        <v>471</v>
      </c>
      <c r="J1332" s="2">
        <v>549</v>
      </c>
      <c r="K1332" s="3">
        <v>14199.89</v>
      </c>
      <c r="M1332" t="s">
        <v>31</v>
      </c>
      <c r="P1332" t="s">
        <v>22</v>
      </c>
      <c r="Q1332" s="1">
        <v>43889.652592592603</v>
      </c>
    </row>
    <row r="1333" spans="1:17" x14ac:dyDescent="0.35">
      <c r="A1333" s="1">
        <v>43718</v>
      </c>
      <c r="B1333" t="s">
        <v>24</v>
      </c>
      <c r="C1333" t="s">
        <v>585</v>
      </c>
      <c r="D1333" t="s">
        <v>586</v>
      </c>
      <c r="E1333" t="s">
        <v>587</v>
      </c>
      <c r="F1333" t="s">
        <v>72</v>
      </c>
      <c r="G1333" t="s">
        <v>470</v>
      </c>
      <c r="H1333" t="s">
        <v>56</v>
      </c>
      <c r="I1333" t="s">
        <v>471</v>
      </c>
      <c r="J1333" s="2">
        <v>16</v>
      </c>
      <c r="K1333" s="3">
        <v>413.84</v>
      </c>
      <c r="M1333" t="s">
        <v>31</v>
      </c>
      <c r="P1333" t="s">
        <v>22</v>
      </c>
      <c r="Q1333" s="1">
        <v>43889.652592592603</v>
      </c>
    </row>
    <row r="1334" spans="1:17" x14ac:dyDescent="0.35">
      <c r="A1334" s="1">
        <v>43724</v>
      </c>
      <c r="B1334" t="s">
        <v>24</v>
      </c>
      <c r="C1334" t="s">
        <v>593</v>
      </c>
      <c r="D1334" t="s">
        <v>594</v>
      </c>
      <c r="E1334" t="s">
        <v>595</v>
      </c>
      <c r="F1334" t="s">
        <v>596</v>
      </c>
      <c r="G1334" t="s">
        <v>470</v>
      </c>
      <c r="H1334" t="s">
        <v>48</v>
      </c>
      <c r="I1334" t="s">
        <v>471</v>
      </c>
      <c r="J1334" s="2">
        <v>244</v>
      </c>
      <c r="K1334" s="3">
        <v>6314.72</v>
      </c>
      <c r="M1334" t="s">
        <v>31</v>
      </c>
      <c r="P1334" t="s">
        <v>22</v>
      </c>
      <c r="Q1334" s="1">
        <v>43889.652592592603</v>
      </c>
    </row>
    <row r="1335" spans="1:17" x14ac:dyDescent="0.35">
      <c r="A1335" s="1">
        <v>43731</v>
      </c>
      <c r="B1335" t="s">
        <v>24</v>
      </c>
      <c r="C1335" t="s">
        <v>599</v>
      </c>
      <c r="D1335" t="s">
        <v>600</v>
      </c>
      <c r="E1335" t="s">
        <v>601</v>
      </c>
      <c r="F1335" t="s">
        <v>602</v>
      </c>
      <c r="G1335" t="s">
        <v>470</v>
      </c>
      <c r="H1335" t="s">
        <v>48</v>
      </c>
      <c r="I1335" t="s">
        <v>471</v>
      </c>
      <c r="J1335" s="2">
        <v>1281</v>
      </c>
      <c r="K1335" s="3">
        <v>33165.089999999997</v>
      </c>
      <c r="M1335" t="s">
        <v>31</v>
      </c>
      <c r="P1335" t="s">
        <v>22</v>
      </c>
      <c r="Q1335" s="1">
        <v>43889.652592592603</v>
      </c>
    </row>
    <row r="1336" spans="1:17" x14ac:dyDescent="0.35">
      <c r="A1336" s="1">
        <v>43731</v>
      </c>
      <c r="B1336" t="s">
        <v>24</v>
      </c>
      <c r="C1336" t="s">
        <v>604</v>
      </c>
      <c r="D1336" t="s">
        <v>605</v>
      </c>
      <c r="E1336" t="s">
        <v>606</v>
      </c>
      <c r="F1336" t="s">
        <v>607</v>
      </c>
      <c r="G1336" t="s">
        <v>470</v>
      </c>
      <c r="H1336" t="s">
        <v>48</v>
      </c>
      <c r="I1336" t="s">
        <v>471</v>
      </c>
      <c r="J1336" s="2">
        <v>1159</v>
      </c>
      <c r="K1336" s="3">
        <v>30006.51</v>
      </c>
      <c r="M1336" t="s">
        <v>31</v>
      </c>
      <c r="P1336" t="s">
        <v>22</v>
      </c>
      <c r="Q1336" s="1">
        <v>43889.652592592603</v>
      </c>
    </row>
    <row r="1337" spans="1:17" x14ac:dyDescent="0.35">
      <c r="A1337" s="1">
        <v>43738</v>
      </c>
      <c r="B1337" t="s">
        <v>24</v>
      </c>
      <c r="C1337" t="s">
        <v>612</v>
      </c>
      <c r="D1337" t="s">
        <v>613</v>
      </c>
      <c r="E1337" t="s">
        <v>614</v>
      </c>
      <c r="F1337" t="s">
        <v>615</v>
      </c>
      <c r="G1337" t="s">
        <v>470</v>
      </c>
      <c r="H1337" t="s">
        <v>48</v>
      </c>
      <c r="I1337" t="s">
        <v>471</v>
      </c>
      <c r="J1337" s="2">
        <v>1342</v>
      </c>
      <c r="K1337" s="3">
        <v>34643.730000000003</v>
      </c>
      <c r="M1337" t="s">
        <v>31</v>
      </c>
      <c r="P1337" t="s">
        <v>22</v>
      </c>
      <c r="Q1337" s="1">
        <v>43889.652592592603</v>
      </c>
    </row>
    <row r="1338" spans="1:17" x14ac:dyDescent="0.35">
      <c r="A1338" s="1">
        <v>43829</v>
      </c>
      <c r="B1338" t="s">
        <v>24</v>
      </c>
      <c r="C1338" t="s">
        <v>616</v>
      </c>
      <c r="D1338" t="s">
        <v>617</v>
      </c>
      <c r="F1338" t="s">
        <v>618</v>
      </c>
      <c r="G1338" t="s">
        <v>470</v>
      </c>
      <c r="H1338" t="s">
        <v>35</v>
      </c>
      <c r="I1338" t="s">
        <v>471</v>
      </c>
      <c r="J1338" s="2">
        <v>800.65</v>
      </c>
      <c r="K1338" s="3">
        <v>20384.55</v>
      </c>
      <c r="M1338" t="s">
        <v>31</v>
      </c>
      <c r="P1338" t="s">
        <v>22</v>
      </c>
      <c r="Q1338" s="1">
        <v>43949.722777777781</v>
      </c>
    </row>
    <row r="1339" spans="1:17" x14ac:dyDescent="0.35">
      <c r="A1339" s="1">
        <v>43874</v>
      </c>
      <c r="B1339" t="s">
        <v>24</v>
      </c>
      <c r="C1339" t="s">
        <v>619</v>
      </c>
      <c r="D1339" t="s">
        <v>476</v>
      </c>
      <c r="E1339" t="s">
        <v>477</v>
      </c>
      <c r="F1339" t="s">
        <v>620</v>
      </c>
      <c r="G1339" t="s">
        <v>470</v>
      </c>
      <c r="H1339" t="s">
        <v>48</v>
      </c>
      <c r="I1339" t="s">
        <v>471</v>
      </c>
      <c r="J1339" s="2">
        <v>1896</v>
      </c>
      <c r="K1339" s="3">
        <v>47087.16</v>
      </c>
      <c r="M1339" t="s">
        <v>31</v>
      </c>
      <c r="P1339" t="s">
        <v>22</v>
      </c>
      <c r="Q1339" s="1">
        <v>43949.722777777781</v>
      </c>
    </row>
    <row r="1340" spans="1:17" x14ac:dyDescent="0.35">
      <c r="A1340" s="1">
        <v>43875</v>
      </c>
      <c r="B1340" t="s">
        <v>24</v>
      </c>
      <c r="C1340" t="s">
        <v>621</v>
      </c>
      <c r="D1340" t="s">
        <v>564</v>
      </c>
      <c r="E1340" t="s">
        <v>565</v>
      </c>
      <c r="F1340" t="s">
        <v>622</v>
      </c>
      <c r="G1340" t="s">
        <v>470</v>
      </c>
      <c r="H1340" t="s">
        <v>48</v>
      </c>
      <c r="I1340" t="s">
        <v>471</v>
      </c>
      <c r="J1340" s="2">
        <v>693</v>
      </c>
      <c r="K1340" s="3">
        <v>17203.73</v>
      </c>
      <c r="M1340" t="s">
        <v>31</v>
      </c>
      <c r="P1340" t="s">
        <v>22</v>
      </c>
      <c r="Q1340" s="1">
        <v>43949.722777777781</v>
      </c>
    </row>
    <row r="1341" spans="1:17" x14ac:dyDescent="0.35">
      <c r="A1341" s="1">
        <v>43875</v>
      </c>
      <c r="B1341" t="s">
        <v>24</v>
      </c>
      <c r="C1341" t="s">
        <v>621</v>
      </c>
      <c r="D1341" t="s">
        <v>564</v>
      </c>
      <c r="E1341" t="s">
        <v>565</v>
      </c>
      <c r="F1341" t="s">
        <v>623</v>
      </c>
      <c r="G1341" t="s">
        <v>470</v>
      </c>
      <c r="H1341" t="s">
        <v>48</v>
      </c>
      <c r="I1341" t="s">
        <v>471</v>
      </c>
      <c r="J1341" s="2">
        <v>732</v>
      </c>
      <c r="K1341" s="3">
        <v>18171.900000000001</v>
      </c>
      <c r="M1341" t="s">
        <v>31</v>
      </c>
      <c r="P1341" t="s">
        <v>22</v>
      </c>
      <c r="Q1341" s="1">
        <v>43949.722777777781</v>
      </c>
    </row>
    <row r="1342" spans="1:17" x14ac:dyDescent="0.35">
      <c r="A1342" s="1">
        <v>43878</v>
      </c>
      <c r="B1342" t="s">
        <v>24</v>
      </c>
      <c r="C1342" t="s">
        <v>624</v>
      </c>
      <c r="D1342" t="s">
        <v>485</v>
      </c>
      <c r="E1342" t="s">
        <v>486</v>
      </c>
      <c r="F1342" t="s">
        <v>625</v>
      </c>
      <c r="G1342" t="s">
        <v>470</v>
      </c>
      <c r="H1342" t="s">
        <v>48</v>
      </c>
      <c r="I1342" t="s">
        <v>471</v>
      </c>
      <c r="J1342" s="2">
        <v>756</v>
      </c>
      <c r="K1342" s="3">
        <v>18745.02</v>
      </c>
      <c r="M1342" t="s">
        <v>31</v>
      </c>
      <c r="P1342" t="s">
        <v>22</v>
      </c>
      <c r="Q1342" s="1">
        <v>43949.722777777781</v>
      </c>
    </row>
    <row r="1343" spans="1:17" x14ac:dyDescent="0.35">
      <c r="A1343" s="1">
        <v>43878</v>
      </c>
      <c r="B1343" t="s">
        <v>24</v>
      </c>
      <c r="C1343" t="s">
        <v>626</v>
      </c>
      <c r="D1343" t="s">
        <v>582</v>
      </c>
      <c r="E1343" t="s">
        <v>583</v>
      </c>
      <c r="F1343" t="s">
        <v>627</v>
      </c>
      <c r="G1343" t="s">
        <v>470</v>
      </c>
      <c r="H1343" t="s">
        <v>48</v>
      </c>
      <c r="I1343" t="s">
        <v>471</v>
      </c>
      <c r="J1343" s="2">
        <v>1701</v>
      </c>
      <c r="K1343" s="3">
        <v>42176.3</v>
      </c>
      <c r="M1343" t="s">
        <v>31</v>
      </c>
      <c r="P1343" t="s">
        <v>22</v>
      </c>
      <c r="Q1343" s="1">
        <v>43949.722777777781</v>
      </c>
    </row>
    <row r="1344" spans="1:17" x14ac:dyDescent="0.35">
      <c r="A1344" s="1">
        <v>43878</v>
      </c>
      <c r="B1344" t="s">
        <v>24</v>
      </c>
      <c r="C1344" t="s">
        <v>628</v>
      </c>
      <c r="D1344" t="s">
        <v>586</v>
      </c>
      <c r="E1344" t="s">
        <v>587</v>
      </c>
      <c r="F1344" t="s">
        <v>629</v>
      </c>
      <c r="G1344" t="s">
        <v>470</v>
      </c>
      <c r="H1344" t="s">
        <v>48</v>
      </c>
      <c r="I1344" t="s">
        <v>471</v>
      </c>
      <c r="J1344" s="2">
        <v>567</v>
      </c>
      <c r="K1344" s="3">
        <v>14058.77</v>
      </c>
      <c r="M1344" t="s">
        <v>31</v>
      </c>
      <c r="P1344" t="s">
        <v>22</v>
      </c>
      <c r="Q1344" s="1">
        <v>43949.722777777781</v>
      </c>
    </row>
    <row r="1345" spans="1:17" x14ac:dyDescent="0.35">
      <c r="A1345" s="1">
        <v>43879</v>
      </c>
      <c r="B1345" t="s">
        <v>24</v>
      </c>
      <c r="C1345" t="s">
        <v>632</v>
      </c>
      <c r="D1345" t="s">
        <v>480</v>
      </c>
      <c r="E1345" t="s">
        <v>481</v>
      </c>
      <c r="F1345" t="s">
        <v>633</v>
      </c>
      <c r="G1345" t="s">
        <v>470</v>
      </c>
      <c r="H1345" t="s">
        <v>48</v>
      </c>
      <c r="I1345" t="s">
        <v>471</v>
      </c>
      <c r="J1345" s="2">
        <v>1008</v>
      </c>
      <c r="K1345" s="3">
        <v>25099.200000000001</v>
      </c>
      <c r="M1345" t="s">
        <v>31</v>
      </c>
      <c r="P1345" t="s">
        <v>22</v>
      </c>
      <c r="Q1345" s="1">
        <v>43949.722777777781</v>
      </c>
    </row>
    <row r="1346" spans="1:17" x14ac:dyDescent="0.35">
      <c r="A1346" s="1">
        <v>43879</v>
      </c>
      <c r="B1346" t="s">
        <v>24</v>
      </c>
      <c r="C1346" t="s">
        <v>634</v>
      </c>
      <c r="D1346" t="s">
        <v>505</v>
      </c>
      <c r="E1346" t="s">
        <v>506</v>
      </c>
      <c r="F1346" t="s">
        <v>635</v>
      </c>
      <c r="G1346" t="s">
        <v>470</v>
      </c>
      <c r="H1346" t="s">
        <v>48</v>
      </c>
      <c r="I1346" t="s">
        <v>471</v>
      </c>
      <c r="J1346" s="2">
        <v>1827</v>
      </c>
      <c r="K1346" s="3">
        <v>45492.3</v>
      </c>
      <c r="M1346" t="s">
        <v>31</v>
      </c>
      <c r="P1346" t="s">
        <v>22</v>
      </c>
      <c r="Q1346" s="1">
        <v>43949.722777777781</v>
      </c>
    </row>
    <row r="1347" spans="1:17" x14ac:dyDescent="0.35">
      <c r="A1347" s="1">
        <v>43879</v>
      </c>
      <c r="B1347" t="s">
        <v>24</v>
      </c>
      <c r="C1347" t="s">
        <v>636</v>
      </c>
      <c r="D1347" t="s">
        <v>637</v>
      </c>
      <c r="E1347" t="s">
        <v>638</v>
      </c>
      <c r="F1347" t="s">
        <v>639</v>
      </c>
      <c r="G1347" t="s">
        <v>470</v>
      </c>
      <c r="H1347" t="s">
        <v>48</v>
      </c>
      <c r="I1347" t="s">
        <v>471</v>
      </c>
      <c r="J1347" s="2">
        <v>1364</v>
      </c>
      <c r="K1347" s="3">
        <v>33963.599999999999</v>
      </c>
      <c r="M1347" t="s">
        <v>31</v>
      </c>
      <c r="P1347" t="s">
        <v>22</v>
      </c>
      <c r="Q1347" s="1">
        <v>43949.722777777781</v>
      </c>
    </row>
    <row r="1348" spans="1:17" x14ac:dyDescent="0.35">
      <c r="A1348" s="1">
        <v>43879</v>
      </c>
      <c r="B1348" t="s">
        <v>24</v>
      </c>
      <c r="C1348" t="s">
        <v>640</v>
      </c>
      <c r="D1348" t="s">
        <v>509</v>
      </c>
      <c r="E1348" t="s">
        <v>510</v>
      </c>
      <c r="F1348" t="s">
        <v>641</v>
      </c>
      <c r="G1348" t="s">
        <v>470</v>
      </c>
      <c r="H1348" t="s">
        <v>48</v>
      </c>
      <c r="I1348" t="s">
        <v>471</v>
      </c>
      <c r="J1348" s="2">
        <v>2139</v>
      </c>
      <c r="K1348" s="3">
        <v>53261.1</v>
      </c>
      <c r="M1348" t="s">
        <v>31</v>
      </c>
      <c r="P1348" t="s">
        <v>22</v>
      </c>
      <c r="Q1348" s="1">
        <v>43949.722777777781</v>
      </c>
    </row>
    <row r="1349" spans="1:17" x14ac:dyDescent="0.35">
      <c r="A1349" s="1">
        <v>43879</v>
      </c>
      <c r="B1349" t="s">
        <v>24</v>
      </c>
      <c r="C1349" t="s">
        <v>642</v>
      </c>
      <c r="D1349" t="s">
        <v>489</v>
      </c>
      <c r="E1349" t="s">
        <v>490</v>
      </c>
      <c r="F1349" t="s">
        <v>643</v>
      </c>
      <c r="G1349" t="s">
        <v>470</v>
      </c>
      <c r="H1349" t="s">
        <v>48</v>
      </c>
      <c r="I1349" t="s">
        <v>471</v>
      </c>
      <c r="J1349" s="2">
        <v>1069</v>
      </c>
      <c r="K1349" s="3">
        <v>26618.1</v>
      </c>
      <c r="M1349" t="s">
        <v>31</v>
      </c>
      <c r="P1349" t="s">
        <v>22</v>
      </c>
      <c r="Q1349" s="1">
        <v>43949.722777777781</v>
      </c>
    </row>
    <row r="1350" spans="1:17" x14ac:dyDescent="0.35">
      <c r="A1350" s="1">
        <v>43879</v>
      </c>
      <c r="B1350" t="s">
        <v>24</v>
      </c>
      <c r="C1350" t="s">
        <v>644</v>
      </c>
      <c r="D1350" t="s">
        <v>495</v>
      </c>
      <c r="E1350" t="s">
        <v>496</v>
      </c>
      <c r="F1350" t="s">
        <v>645</v>
      </c>
      <c r="G1350" t="s">
        <v>470</v>
      </c>
      <c r="H1350" t="s">
        <v>48</v>
      </c>
      <c r="I1350" t="s">
        <v>471</v>
      </c>
      <c r="J1350" s="2">
        <v>1198</v>
      </c>
      <c r="K1350" s="3">
        <v>29830.2</v>
      </c>
      <c r="M1350" t="s">
        <v>31</v>
      </c>
      <c r="P1350" t="s">
        <v>22</v>
      </c>
      <c r="Q1350" s="1">
        <v>43949.722777777781</v>
      </c>
    </row>
    <row r="1351" spans="1:17" x14ac:dyDescent="0.35">
      <c r="A1351" s="1">
        <v>43880</v>
      </c>
      <c r="B1351" t="s">
        <v>24</v>
      </c>
      <c r="C1351" t="s">
        <v>646</v>
      </c>
      <c r="D1351" t="s">
        <v>594</v>
      </c>
      <c r="E1351" t="s">
        <v>595</v>
      </c>
      <c r="F1351" t="s">
        <v>647</v>
      </c>
      <c r="G1351" t="s">
        <v>470</v>
      </c>
      <c r="H1351" t="s">
        <v>48</v>
      </c>
      <c r="I1351" t="s">
        <v>471</v>
      </c>
      <c r="J1351" s="2">
        <v>438</v>
      </c>
      <c r="K1351" s="3">
        <v>10932.48</v>
      </c>
      <c r="M1351" t="s">
        <v>31</v>
      </c>
      <c r="P1351" t="s">
        <v>22</v>
      </c>
      <c r="Q1351" s="1">
        <v>43949.722777777781</v>
      </c>
    </row>
    <row r="1352" spans="1:17" x14ac:dyDescent="0.35">
      <c r="A1352" s="1">
        <v>43881</v>
      </c>
      <c r="B1352" t="s">
        <v>24</v>
      </c>
      <c r="C1352" t="s">
        <v>648</v>
      </c>
      <c r="D1352" t="s">
        <v>524</v>
      </c>
      <c r="E1352" t="s">
        <v>525</v>
      </c>
      <c r="F1352" t="s">
        <v>649</v>
      </c>
      <c r="G1352" t="s">
        <v>470</v>
      </c>
      <c r="H1352" t="s">
        <v>48</v>
      </c>
      <c r="I1352" t="s">
        <v>471</v>
      </c>
      <c r="J1352" s="2">
        <v>756</v>
      </c>
      <c r="K1352" s="3">
        <v>18926.46</v>
      </c>
      <c r="M1352" t="s">
        <v>31</v>
      </c>
      <c r="P1352" t="s">
        <v>22</v>
      </c>
      <c r="Q1352" s="1">
        <v>43949.722777777781</v>
      </c>
    </row>
    <row r="1353" spans="1:17" x14ac:dyDescent="0.35">
      <c r="A1353" s="1">
        <v>43881</v>
      </c>
      <c r="B1353" t="s">
        <v>24</v>
      </c>
      <c r="C1353" t="s">
        <v>650</v>
      </c>
      <c r="D1353" t="s">
        <v>530</v>
      </c>
      <c r="E1353" t="s">
        <v>531</v>
      </c>
      <c r="F1353" t="s">
        <v>651</v>
      </c>
      <c r="G1353" t="s">
        <v>470</v>
      </c>
      <c r="H1353" t="s">
        <v>48</v>
      </c>
      <c r="I1353" t="s">
        <v>471</v>
      </c>
      <c r="J1353" s="2">
        <v>1197</v>
      </c>
      <c r="K1353" s="3">
        <v>29966.9</v>
      </c>
      <c r="M1353" t="s">
        <v>31</v>
      </c>
      <c r="P1353" t="s">
        <v>22</v>
      </c>
      <c r="Q1353" s="1">
        <v>43949.722777777781</v>
      </c>
    </row>
    <row r="1354" spans="1:17" x14ac:dyDescent="0.35">
      <c r="A1354" s="1">
        <v>43881</v>
      </c>
      <c r="B1354" t="s">
        <v>24</v>
      </c>
      <c r="C1354" t="s">
        <v>652</v>
      </c>
      <c r="D1354" t="s">
        <v>600</v>
      </c>
      <c r="E1354" t="s">
        <v>601</v>
      </c>
      <c r="F1354" t="s">
        <v>653</v>
      </c>
      <c r="G1354" t="s">
        <v>470</v>
      </c>
      <c r="H1354" t="s">
        <v>48</v>
      </c>
      <c r="I1354" t="s">
        <v>471</v>
      </c>
      <c r="J1354" s="2">
        <v>1323</v>
      </c>
      <c r="K1354" s="3">
        <v>33121.31</v>
      </c>
      <c r="M1354" t="s">
        <v>31</v>
      </c>
      <c r="P1354" t="s">
        <v>22</v>
      </c>
      <c r="Q1354" s="1">
        <v>43949.722777777781</v>
      </c>
    </row>
    <row r="1355" spans="1:17" x14ac:dyDescent="0.35">
      <c r="A1355" s="1">
        <v>43885</v>
      </c>
      <c r="B1355" t="s">
        <v>24</v>
      </c>
      <c r="C1355" t="s">
        <v>654</v>
      </c>
      <c r="D1355" t="s">
        <v>613</v>
      </c>
      <c r="E1355" t="s">
        <v>614</v>
      </c>
      <c r="F1355" t="s">
        <v>655</v>
      </c>
      <c r="G1355" t="s">
        <v>470</v>
      </c>
      <c r="H1355" t="s">
        <v>48</v>
      </c>
      <c r="I1355" t="s">
        <v>471</v>
      </c>
      <c r="J1355" s="2">
        <v>1386</v>
      </c>
      <c r="K1355" s="3">
        <v>34913.339999999997</v>
      </c>
      <c r="M1355" t="s">
        <v>31</v>
      </c>
      <c r="P1355" t="s">
        <v>22</v>
      </c>
      <c r="Q1355" s="1">
        <v>43949.722777777781</v>
      </c>
    </row>
    <row r="1356" spans="1:17" x14ac:dyDescent="0.35">
      <c r="A1356" s="1">
        <v>43885</v>
      </c>
      <c r="B1356" t="s">
        <v>24</v>
      </c>
      <c r="C1356" t="s">
        <v>656</v>
      </c>
      <c r="D1356" t="s">
        <v>540</v>
      </c>
      <c r="E1356" t="s">
        <v>541</v>
      </c>
      <c r="F1356" t="s">
        <v>657</v>
      </c>
      <c r="G1356" t="s">
        <v>470</v>
      </c>
      <c r="H1356" t="s">
        <v>48</v>
      </c>
      <c r="I1356" t="s">
        <v>471</v>
      </c>
      <c r="J1356" s="2">
        <v>820</v>
      </c>
      <c r="K1356" s="3">
        <v>20655.8</v>
      </c>
      <c r="M1356" t="s">
        <v>31</v>
      </c>
      <c r="P1356" t="s">
        <v>22</v>
      </c>
      <c r="Q1356" s="1">
        <v>43949.722777777781</v>
      </c>
    </row>
    <row r="1357" spans="1:17" x14ac:dyDescent="0.35">
      <c r="A1357" s="1">
        <v>43886</v>
      </c>
      <c r="B1357" t="s">
        <v>24</v>
      </c>
      <c r="C1357" t="s">
        <v>658</v>
      </c>
      <c r="D1357" t="s">
        <v>553</v>
      </c>
      <c r="E1357" t="s">
        <v>554</v>
      </c>
      <c r="F1357" t="s">
        <v>659</v>
      </c>
      <c r="G1357" t="s">
        <v>470</v>
      </c>
      <c r="H1357" t="s">
        <v>48</v>
      </c>
      <c r="I1357" t="s">
        <v>471</v>
      </c>
      <c r="J1357" s="2">
        <v>820</v>
      </c>
      <c r="K1357" s="3">
        <v>20684.5</v>
      </c>
      <c r="M1357" t="s">
        <v>31</v>
      </c>
      <c r="P1357" t="s">
        <v>22</v>
      </c>
      <c r="Q1357" s="1">
        <v>43949.722777777781</v>
      </c>
    </row>
    <row r="1358" spans="1:17" x14ac:dyDescent="0.35">
      <c r="A1358" s="1">
        <v>43887</v>
      </c>
      <c r="B1358" t="s">
        <v>24</v>
      </c>
      <c r="C1358" t="s">
        <v>660</v>
      </c>
      <c r="D1358" t="s">
        <v>572</v>
      </c>
      <c r="E1358" t="s">
        <v>573</v>
      </c>
      <c r="F1358" t="s">
        <v>661</v>
      </c>
      <c r="G1358" t="s">
        <v>470</v>
      </c>
      <c r="H1358" t="s">
        <v>48</v>
      </c>
      <c r="I1358" t="s">
        <v>471</v>
      </c>
      <c r="J1358" s="2">
        <v>1449</v>
      </c>
      <c r="K1358" s="3">
        <v>36724.910000000003</v>
      </c>
      <c r="M1358" t="s">
        <v>31</v>
      </c>
      <c r="P1358" t="s">
        <v>22</v>
      </c>
      <c r="Q1358" s="1">
        <v>43949.722777777781</v>
      </c>
    </row>
    <row r="1359" spans="1:17" x14ac:dyDescent="0.35">
      <c r="A1359" s="1">
        <v>43887</v>
      </c>
      <c r="B1359" t="s">
        <v>24</v>
      </c>
      <c r="C1359" t="s">
        <v>662</v>
      </c>
      <c r="D1359" t="s">
        <v>518</v>
      </c>
      <c r="E1359" t="s">
        <v>519</v>
      </c>
      <c r="F1359" t="s">
        <v>663</v>
      </c>
      <c r="G1359" t="s">
        <v>470</v>
      </c>
      <c r="H1359" t="s">
        <v>48</v>
      </c>
      <c r="I1359" t="s">
        <v>471</v>
      </c>
      <c r="J1359" s="2">
        <v>819</v>
      </c>
      <c r="K1359" s="3">
        <v>20757.560000000001</v>
      </c>
      <c r="M1359" t="s">
        <v>31</v>
      </c>
      <c r="P1359" t="s">
        <v>22</v>
      </c>
      <c r="Q1359" s="1">
        <v>43949.722777777781</v>
      </c>
    </row>
    <row r="1360" spans="1:17" x14ac:dyDescent="0.35">
      <c r="A1360" s="1">
        <v>43888</v>
      </c>
      <c r="B1360" t="s">
        <v>24</v>
      </c>
      <c r="C1360" t="s">
        <v>664</v>
      </c>
      <c r="D1360" t="s">
        <v>499</v>
      </c>
      <c r="E1360" t="s">
        <v>500</v>
      </c>
      <c r="F1360" t="s">
        <v>665</v>
      </c>
      <c r="G1360" t="s">
        <v>470</v>
      </c>
      <c r="H1360" t="s">
        <v>48</v>
      </c>
      <c r="I1360" t="s">
        <v>471</v>
      </c>
      <c r="J1360" s="2">
        <v>1131</v>
      </c>
      <c r="K1360" s="3">
        <v>28597.34</v>
      </c>
      <c r="M1360" t="s">
        <v>31</v>
      </c>
      <c r="P1360" t="s">
        <v>22</v>
      </c>
      <c r="Q1360" s="1">
        <v>43949.722777777781</v>
      </c>
    </row>
    <row r="1361" spans="1:17" x14ac:dyDescent="0.35">
      <c r="A1361" s="1">
        <v>43888</v>
      </c>
      <c r="B1361" t="s">
        <v>24</v>
      </c>
      <c r="C1361" t="s">
        <v>666</v>
      </c>
      <c r="D1361" t="s">
        <v>558</v>
      </c>
      <c r="E1361" t="s">
        <v>559</v>
      </c>
      <c r="F1361" t="s">
        <v>667</v>
      </c>
      <c r="G1361" t="s">
        <v>470</v>
      </c>
      <c r="H1361" t="s">
        <v>48</v>
      </c>
      <c r="I1361" t="s">
        <v>471</v>
      </c>
      <c r="J1361" s="2">
        <v>819</v>
      </c>
      <c r="K1361" s="3">
        <v>20708.419999999998</v>
      </c>
      <c r="M1361" t="s">
        <v>31</v>
      </c>
      <c r="P1361" t="s">
        <v>22</v>
      </c>
      <c r="Q1361" s="1">
        <v>43949.722777777781</v>
      </c>
    </row>
    <row r="1362" spans="1:17" x14ac:dyDescent="0.35">
      <c r="A1362" s="1">
        <v>43889</v>
      </c>
      <c r="B1362" t="s">
        <v>24</v>
      </c>
      <c r="C1362" t="s">
        <v>668</v>
      </c>
      <c r="D1362" t="s">
        <v>669</v>
      </c>
      <c r="E1362" t="s">
        <v>670</v>
      </c>
      <c r="F1362" t="s">
        <v>671</v>
      </c>
      <c r="G1362" t="s">
        <v>470</v>
      </c>
      <c r="H1362" t="s">
        <v>48</v>
      </c>
      <c r="I1362" t="s">
        <v>471</v>
      </c>
      <c r="J1362" s="2">
        <v>549</v>
      </c>
      <c r="K1362" s="3">
        <v>13939.11</v>
      </c>
      <c r="M1362" t="s">
        <v>31</v>
      </c>
      <c r="P1362" t="s">
        <v>22</v>
      </c>
      <c r="Q1362" s="1">
        <v>43949.722777777781</v>
      </c>
    </row>
    <row r="1363" spans="1:17" x14ac:dyDescent="0.35">
      <c r="A1363" s="1">
        <v>43889</v>
      </c>
      <c r="B1363" t="s">
        <v>24</v>
      </c>
      <c r="C1363" t="s">
        <v>672</v>
      </c>
      <c r="D1363" t="s">
        <v>605</v>
      </c>
      <c r="E1363" t="s">
        <v>606</v>
      </c>
      <c r="F1363" t="s">
        <v>673</v>
      </c>
      <c r="G1363" t="s">
        <v>470</v>
      </c>
      <c r="H1363" t="s">
        <v>48</v>
      </c>
      <c r="I1363" t="s">
        <v>471</v>
      </c>
      <c r="J1363" s="2">
        <v>1135</v>
      </c>
      <c r="K1363" s="3">
        <v>28817.65</v>
      </c>
      <c r="M1363" t="s">
        <v>31</v>
      </c>
      <c r="P1363" t="s">
        <v>22</v>
      </c>
      <c r="Q1363" s="1">
        <v>43949.722777777781</v>
      </c>
    </row>
    <row r="1364" spans="1:17" x14ac:dyDescent="0.35">
      <c r="A1364" s="1">
        <v>43892</v>
      </c>
      <c r="B1364" t="s">
        <v>24</v>
      </c>
      <c r="C1364" t="s">
        <v>678</v>
      </c>
      <c r="D1364" t="s">
        <v>669</v>
      </c>
      <c r="E1364" t="s">
        <v>670</v>
      </c>
      <c r="F1364" t="s">
        <v>679</v>
      </c>
      <c r="G1364" t="s">
        <v>470</v>
      </c>
      <c r="H1364" t="s">
        <v>48</v>
      </c>
      <c r="I1364" t="s">
        <v>471</v>
      </c>
      <c r="J1364" s="2">
        <v>567</v>
      </c>
      <c r="K1364" s="3">
        <v>14472.68</v>
      </c>
      <c r="M1364" t="s">
        <v>31</v>
      </c>
      <c r="P1364" t="s">
        <v>22</v>
      </c>
      <c r="Q1364" s="1">
        <v>43949.722777777781</v>
      </c>
    </row>
    <row r="1365" spans="1:17" x14ac:dyDescent="0.35">
      <c r="A1365" s="1">
        <v>43892</v>
      </c>
      <c r="B1365" t="s">
        <v>24</v>
      </c>
      <c r="C1365" t="s">
        <v>680</v>
      </c>
      <c r="D1365" t="s">
        <v>681</v>
      </c>
      <c r="E1365" t="s">
        <v>682</v>
      </c>
      <c r="F1365" t="s">
        <v>683</v>
      </c>
      <c r="G1365" t="s">
        <v>470</v>
      </c>
      <c r="H1365" t="s">
        <v>48</v>
      </c>
      <c r="I1365" t="s">
        <v>471</v>
      </c>
      <c r="J1365" s="2">
        <v>1240</v>
      </c>
      <c r="K1365" s="3">
        <v>31651</v>
      </c>
      <c r="M1365" t="s">
        <v>31</v>
      </c>
      <c r="P1365" t="s">
        <v>22</v>
      </c>
      <c r="Q1365" s="1">
        <v>43949.722777777781</v>
      </c>
    </row>
    <row r="1366" spans="1:17" x14ac:dyDescent="0.35">
      <c r="A1366" s="1">
        <v>43892</v>
      </c>
      <c r="B1366" t="s">
        <v>24</v>
      </c>
      <c r="C1366" t="s">
        <v>684</v>
      </c>
      <c r="D1366" t="s">
        <v>568</v>
      </c>
      <c r="E1366" t="s">
        <v>569</v>
      </c>
      <c r="F1366" t="s">
        <v>685</v>
      </c>
      <c r="G1366" t="s">
        <v>470</v>
      </c>
      <c r="H1366" t="s">
        <v>48</v>
      </c>
      <c r="I1366" t="s">
        <v>471</v>
      </c>
      <c r="J1366" s="2">
        <v>1575</v>
      </c>
      <c r="K1366" s="3">
        <v>40201.879999999997</v>
      </c>
      <c r="M1366" t="s">
        <v>31</v>
      </c>
      <c r="P1366" t="s">
        <v>22</v>
      </c>
      <c r="Q1366" s="1">
        <v>43949.722777777781</v>
      </c>
    </row>
    <row r="1367" spans="1:17" x14ac:dyDescent="0.35">
      <c r="A1367" s="1">
        <v>43893</v>
      </c>
      <c r="B1367" t="s">
        <v>24</v>
      </c>
      <c r="C1367" t="s">
        <v>689</v>
      </c>
      <c r="D1367" t="s">
        <v>536</v>
      </c>
      <c r="E1367" t="s">
        <v>537</v>
      </c>
      <c r="F1367" t="s">
        <v>690</v>
      </c>
      <c r="G1367" t="s">
        <v>470</v>
      </c>
      <c r="H1367" t="s">
        <v>48</v>
      </c>
      <c r="I1367" t="s">
        <v>471</v>
      </c>
      <c r="J1367" s="2">
        <v>1008</v>
      </c>
      <c r="K1367" s="3">
        <v>25678.799999999999</v>
      </c>
      <c r="M1367" t="s">
        <v>31</v>
      </c>
      <c r="P1367" t="s">
        <v>22</v>
      </c>
      <c r="Q1367" s="1">
        <v>43949.722777777781</v>
      </c>
    </row>
    <row r="1368" spans="1:17" x14ac:dyDescent="0.35">
      <c r="A1368" s="1">
        <v>43894</v>
      </c>
      <c r="B1368" t="s">
        <v>24</v>
      </c>
      <c r="C1368" t="s">
        <v>694</v>
      </c>
      <c r="D1368" t="s">
        <v>547</v>
      </c>
      <c r="E1368" t="s">
        <v>548</v>
      </c>
      <c r="F1368" t="s">
        <v>695</v>
      </c>
      <c r="G1368" t="s">
        <v>470</v>
      </c>
      <c r="H1368" t="s">
        <v>48</v>
      </c>
      <c r="I1368" t="s">
        <v>471</v>
      </c>
      <c r="J1368" s="2">
        <v>1198</v>
      </c>
      <c r="K1368" s="3">
        <v>30357.32</v>
      </c>
      <c r="M1368" t="s">
        <v>31</v>
      </c>
      <c r="P1368" t="s">
        <v>22</v>
      </c>
      <c r="Q1368" s="1">
        <v>43949.722777777781</v>
      </c>
    </row>
    <row r="1369" spans="1:17" x14ac:dyDescent="0.35">
      <c r="A1369" s="1">
        <v>44012</v>
      </c>
      <c r="B1369" t="s">
        <v>722</v>
      </c>
      <c r="C1369" t="s">
        <v>723</v>
      </c>
      <c r="D1369" t="s">
        <v>724</v>
      </c>
      <c r="F1369" t="s">
        <v>725</v>
      </c>
      <c r="G1369" t="s">
        <v>470</v>
      </c>
      <c r="H1369" t="s">
        <v>591</v>
      </c>
      <c r="J1369" s="2">
        <v>0</v>
      </c>
      <c r="K1369" s="3">
        <v>82940.13</v>
      </c>
      <c r="P1369" t="s">
        <v>22</v>
      </c>
      <c r="Q1369" s="1">
        <v>44092.624189814807</v>
      </c>
    </row>
    <row r="1370" spans="1:17" x14ac:dyDescent="0.35">
      <c r="A1370" s="1">
        <v>43647</v>
      </c>
      <c r="B1370" t="s">
        <v>17</v>
      </c>
      <c r="C1370" t="s">
        <v>18</v>
      </c>
      <c r="F1370" t="s">
        <v>19</v>
      </c>
      <c r="G1370" t="s">
        <v>726</v>
      </c>
      <c r="H1370" t="s">
        <v>21</v>
      </c>
      <c r="J1370" s="2">
        <v>0</v>
      </c>
      <c r="K1370" s="3">
        <v>28828.240000000002</v>
      </c>
      <c r="P1370" t="s">
        <v>22</v>
      </c>
      <c r="Q1370" s="1">
        <v>44033.369571759264</v>
      </c>
    </row>
    <row r="1371" spans="1:17" x14ac:dyDescent="0.35">
      <c r="A1371" s="1">
        <v>43951</v>
      </c>
      <c r="B1371" t="s">
        <v>24</v>
      </c>
      <c r="C1371" t="s">
        <v>742</v>
      </c>
      <c r="F1371" t="s">
        <v>41</v>
      </c>
      <c r="G1371" t="s">
        <v>726</v>
      </c>
      <c r="H1371" t="s">
        <v>42</v>
      </c>
      <c r="J1371" s="2">
        <v>0</v>
      </c>
      <c r="K1371" s="3">
        <v>0.71</v>
      </c>
      <c r="P1371" t="s">
        <v>451</v>
      </c>
      <c r="Q1371" s="1">
        <v>44055.612337962957</v>
      </c>
    </row>
    <row r="1372" spans="1:17" x14ac:dyDescent="0.35">
      <c r="A1372" s="1">
        <v>43982</v>
      </c>
      <c r="B1372" t="s">
        <v>24</v>
      </c>
      <c r="C1372" t="s">
        <v>743</v>
      </c>
      <c r="F1372" t="s">
        <v>41</v>
      </c>
      <c r="G1372" t="s">
        <v>726</v>
      </c>
      <c r="H1372" t="s">
        <v>42</v>
      </c>
      <c r="J1372" s="2">
        <v>0</v>
      </c>
      <c r="K1372" s="3">
        <v>0.74</v>
      </c>
      <c r="P1372" t="s">
        <v>451</v>
      </c>
      <c r="Q1372" s="1">
        <v>44055.612395833326</v>
      </c>
    </row>
    <row r="1373" spans="1:17" x14ac:dyDescent="0.35">
      <c r="A1373" s="1">
        <v>44012</v>
      </c>
      <c r="B1373" t="s">
        <v>24</v>
      </c>
      <c r="C1373" t="s">
        <v>744</v>
      </c>
      <c r="F1373" t="s">
        <v>41</v>
      </c>
      <c r="G1373" t="s">
        <v>726</v>
      </c>
      <c r="H1373" t="s">
        <v>42</v>
      </c>
      <c r="J1373" s="2">
        <v>0</v>
      </c>
      <c r="K1373" s="3">
        <v>0.71</v>
      </c>
      <c r="P1373" t="s">
        <v>451</v>
      </c>
      <c r="Q1373" s="1">
        <v>44055.61246527778</v>
      </c>
    </row>
    <row r="1374" spans="1:17" x14ac:dyDescent="0.35">
      <c r="A1374" s="1">
        <v>43647</v>
      </c>
      <c r="B1374" t="s">
        <v>17</v>
      </c>
      <c r="C1374" t="s">
        <v>18</v>
      </c>
      <c r="F1374" t="s">
        <v>19</v>
      </c>
      <c r="G1374" t="s">
        <v>749</v>
      </c>
      <c r="H1374" t="s">
        <v>21</v>
      </c>
      <c r="J1374" s="2">
        <v>0</v>
      </c>
      <c r="K1374" s="3">
        <v>1563025.02</v>
      </c>
      <c r="P1374" t="s">
        <v>22</v>
      </c>
      <c r="Q1374" s="1">
        <v>44033.369571759264</v>
      </c>
    </row>
    <row r="1375" spans="1:17" x14ac:dyDescent="0.35">
      <c r="A1375" s="1">
        <v>43734</v>
      </c>
      <c r="B1375" t="s">
        <v>24</v>
      </c>
      <c r="C1375" t="s">
        <v>762</v>
      </c>
      <c r="F1375" t="s">
        <v>38</v>
      </c>
      <c r="G1375" t="s">
        <v>749</v>
      </c>
      <c r="H1375" t="s">
        <v>39</v>
      </c>
      <c r="J1375" s="2">
        <v>0</v>
      </c>
      <c r="K1375" s="3">
        <v>73979</v>
      </c>
      <c r="L1375" t="s">
        <v>750</v>
      </c>
      <c r="M1375" t="s">
        <v>31</v>
      </c>
      <c r="P1375" t="s">
        <v>22</v>
      </c>
      <c r="Q1375" s="1">
        <v>43949.722777777781</v>
      </c>
    </row>
    <row r="1376" spans="1:17" x14ac:dyDescent="0.35">
      <c r="A1376" s="1">
        <v>43755</v>
      </c>
      <c r="B1376" t="s">
        <v>24</v>
      </c>
      <c r="C1376" t="s">
        <v>768</v>
      </c>
      <c r="D1376" t="s">
        <v>461</v>
      </c>
      <c r="F1376" t="s">
        <v>769</v>
      </c>
      <c r="G1376" t="s">
        <v>749</v>
      </c>
      <c r="H1376" t="s">
        <v>39</v>
      </c>
      <c r="J1376" s="2">
        <v>0</v>
      </c>
      <c r="K1376" s="3">
        <v>1255950</v>
      </c>
      <c r="L1376" t="s">
        <v>750</v>
      </c>
      <c r="M1376" t="s">
        <v>31</v>
      </c>
      <c r="P1376" t="s">
        <v>22</v>
      </c>
      <c r="Q1376" s="1">
        <v>43949.722777777781</v>
      </c>
    </row>
    <row r="1377" spans="1:17" x14ac:dyDescent="0.35">
      <c r="A1377" s="1">
        <v>43951</v>
      </c>
      <c r="B1377" t="s">
        <v>24</v>
      </c>
      <c r="C1377" t="s">
        <v>808</v>
      </c>
      <c r="F1377" t="s">
        <v>41</v>
      </c>
      <c r="G1377" t="s">
        <v>749</v>
      </c>
      <c r="H1377" t="s">
        <v>42</v>
      </c>
      <c r="J1377" s="2">
        <v>0</v>
      </c>
      <c r="K1377" s="3">
        <v>25.83</v>
      </c>
      <c r="P1377" t="s">
        <v>451</v>
      </c>
      <c r="Q1377" s="1">
        <v>44055.61277777778</v>
      </c>
    </row>
    <row r="1378" spans="1:17" x14ac:dyDescent="0.35">
      <c r="A1378" s="1">
        <v>43982</v>
      </c>
      <c r="B1378" t="s">
        <v>24</v>
      </c>
      <c r="C1378" t="s">
        <v>809</v>
      </c>
      <c r="F1378" t="s">
        <v>41</v>
      </c>
      <c r="G1378" t="s">
        <v>749</v>
      </c>
      <c r="H1378" t="s">
        <v>42</v>
      </c>
      <c r="J1378" s="2">
        <v>0</v>
      </c>
      <c r="K1378" s="3">
        <v>26.7</v>
      </c>
      <c r="P1378" t="s">
        <v>451</v>
      </c>
      <c r="Q1378" s="1">
        <v>44055.612905092603</v>
      </c>
    </row>
    <row r="1379" spans="1:17" x14ac:dyDescent="0.35">
      <c r="A1379" s="1">
        <v>44012</v>
      </c>
      <c r="B1379" t="s">
        <v>24</v>
      </c>
      <c r="C1379" t="s">
        <v>810</v>
      </c>
      <c r="F1379" t="s">
        <v>41</v>
      </c>
      <c r="G1379" t="s">
        <v>749</v>
      </c>
      <c r="H1379" t="s">
        <v>42</v>
      </c>
      <c r="J1379" s="2">
        <v>0</v>
      </c>
      <c r="K1379" s="3">
        <v>8.61</v>
      </c>
      <c r="P1379" t="s">
        <v>451</v>
      </c>
      <c r="Q1379" s="1">
        <v>44081.531898148147</v>
      </c>
    </row>
    <row r="1380" spans="1:17" x14ac:dyDescent="0.35">
      <c r="A1380" s="1">
        <v>43647</v>
      </c>
      <c r="B1380" t="s">
        <v>17</v>
      </c>
      <c r="C1380" t="s">
        <v>18</v>
      </c>
      <c r="F1380" t="s">
        <v>19</v>
      </c>
      <c r="G1380" t="s">
        <v>811</v>
      </c>
      <c r="H1380" t="s">
        <v>21</v>
      </c>
      <c r="J1380" s="2">
        <v>0</v>
      </c>
      <c r="K1380" s="3">
        <v>376.78</v>
      </c>
      <c r="P1380" t="s">
        <v>22</v>
      </c>
      <c r="Q1380" s="1">
        <v>44033.369571759264</v>
      </c>
    </row>
    <row r="1381" spans="1:17" x14ac:dyDescent="0.35">
      <c r="A1381" s="1">
        <v>43951</v>
      </c>
      <c r="B1381" t="s">
        <v>24</v>
      </c>
      <c r="C1381" t="s">
        <v>821</v>
      </c>
      <c r="F1381" t="s">
        <v>41</v>
      </c>
      <c r="G1381" t="s">
        <v>811</v>
      </c>
      <c r="H1381" t="s">
        <v>42</v>
      </c>
      <c r="J1381" s="2">
        <v>0</v>
      </c>
      <c r="K1381" s="3">
        <v>0.01</v>
      </c>
      <c r="P1381" t="s">
        <v>451</v>
      </c>
      <c r="Q1381" s="1">
        <v>44055.613159722219</v>
      </c>
    </row>
    <row r="1382" spans="1:17" x14ac:dyDescent="0.35">
      <c r="A1382" s="1">
        <v>43982</v>
      </c>
      <c r="B1382" t="s">
        <v>24</v>
      </c>
      <c r="C1382" t="s">
        <v>822</v>
      </c>
      <c r="F1382" t="s">
        <v>41</v>
      </c>
      <c r="G1382" t="s">
        <v>811</v>
      </c>
      <c r="H1382" t="s">
        <v>42</v>
      </c>
      <c r="J1382" s="2">
        <v>0</v>
      </c>
      <c r="K1382" s="3">
        <v>0.01</v>
      </c>
      <c r="P1382" t="s">
        <v>451</v>
      </c>
      <c r="Q1382" s="1">
        <v>44055.613217592603</v>
      </c>
    </row>
    <row r="1383" spans="1:17" x14ac:dyDescent="0.35">
      <c r="A1383" s="1">
        <v>44012</v>
      </c>
      <c r="B1383" t="s">
        <v>24</v>
      </c>
      <c r="C1383" t="s">
        <v>823</v>
      </c>
      <c r="F1383" t="s">
        <v>41</v>
      </c>
      <c r="G1383" t="s">
        <v>811</v>
      </c>
      <c r="H1383" t="s">
        <v>42</v>
      </c>
      <c r="J1383" s="2">
        <v>0</v>
      </c>
      <c r="K1383" s="3">
        <v>0.01</v>
      </c>
      <c r="P1383" t="s">
        <v>451</v>
      </c>
      <c r="Q1383" s="1">
        <v>44055.613310185188</v>
      </c>
    </row>
    <row r="1384" spans="1:17" x14ac:dyDescent="0.35">
      <c r="A1384" s="1">
        <v>43647</v>
      </c>
      <c r="B1384" t="s">
        <v>17</v>
      </c>
      <c r="C1384" t="s">
        <v>18</v>
      </c>
      <c r="F1384" t="s">
        <v>19</v>
      </c>
      <c r="G1384" t="s">
        <v>824</v>
      </c>
      <c r="H1384" t="s">
        <v>21</v>
      </c>
      <c r="J1384" s="2">
        <v>0</v>
      </c>
      <c r="K1384" s="3">
        <v>342736.01</v>
      </c>
      <c r="P1384" t="s">
        <v>22</v>
      </c>
      <c r="Q1384" s="1">
        <v>44033.369571759264</v>
      </c>
    </row>
    <row r="1385" spans="1:17" x14ac:dyDescent="0.35">
      <c r="A1385" s="1">
        <v>43950</v>
      </c>
      <c r="B1385" t="s">
        <v>24</v>
      </c>
      <c r="C1385" t="s">
        <v>834</v>
      </c>
      <c r="F1385" t="s">
        <v>461</v>
      </c>
      <c r="G1385" t="s">
        <v>824</v>
      </c>
      <c r="H1385" t="s">
        <v>39</v>
      </c>
      <c r="J1385" s="2">
        <v>0</v>
      </c>
      <c r="K1385" s="3">
        <v>100000</v>
      </c>
      <c r="P1385" t="s">
        <v>22</v>
      </c>
      <c r="Q1385" s="1">
        <v>44089.661076388889</v>
      </c>
    </row>
    <row r="1386" spans="1:17" x14ac:dyDescent="0.35">
      <c r="A1386" s="1">
        <v>43951</v>
      </c>
      <c r="B1386" t="s">
        <v>24</v>
      </c>
      <c r="C1386" t="s">
        <v>835</v>
      </c>
      <c r="F1386" t="s">
        <v>41</v>
      </c>
      <c r="G1386" t="s">
        <v>824</v>
      </c>
      <c r="H1386" t="s">
        <v>42</v>
      </c>
      <c r="J1386" s="2">
        <v>0</v>
      </c>
      <c r="K1386" s="3">
        <v>6.15</v>
      </c>
      <c r="P1386" t="s">
        <v>451</v>
      </c>
      <c r="Q1386" s="1">
        <v>44055.614444444444</v>
      </c>
    </row>
    <row r="1387" spans="1:17" x14ac:dyDescent="0.35">
      <c r="A1387" s="1">
        <v>43982</v>
      </c>
      <c r="B1387" t="s">
        <v>24</v>
      </c>
      <c r="C1387" t="s">
        <v>836</v>
      </c>
      <c r="F1387" t="s">
        <v>41</v>
      </c>
      <c r="G1387" t="s">
        <v>824</v>
      </c>
      <c r="H1387" t="s">
        <v>42</v>
      </c>
      <c r="J1387" s="2">
        <v>0</v>
      </c>
      <c r="K1387" s="3">
        <v>8.86</v>
      </c>
      <c r="P1387" t="s">
        <v>451</v>
      </c>
      <c r="Q1387" s="1">
        <v>44055.61451388889</v>
      </c>
    </row>
    <row r="1388" spans="1:17" x14ac:dyDescent="0.35">
      <c r="A1388" s="1">
        <v>44012</v>
      </c>
      <c r="B1388" t="s">
        <v>24</v>
      </c>
      <c r="C1388" t="s">
        <v>837</v>
      </c>
      <c r="F1388" t="s">
        <v>41</v>
      </c>
      <c r="G1388" t="s">
        <v>824</v>
      </c>
      <c r="H1388" t="s">
        <v>42</v>
      </c>
      <c r="J1388" s="2">
        <v>0</v>
      </c>
      <c r="K1388" s="3">
        <v>8.57</v>
      </c>
      <c r="P1388" t="s">
        <v>451</v>
      </c>
      <c r="Q1388" s="1">
        <v>44055.614583333343</v>
      </c>
    </row>
    <row r="1389" spans="1:17" x14ac:dyDescent="0.35">
      <c r="A1389" s="1">
        <v>43647</v>
      </c>
      <c r="B1389" t="s">
        <v>17</v>
      </c>
      <c r="C1389" t="s">
        <v>18</v>
      </c>
      <c r="F1389" t="s">
        <v>19</v>
      </c>
      <c r="G1389" t="s">
        <v>838</v>
      </c>
      <c r="H1389" t="s">
        <v>21</v>
      </c>
      <c r="J1389" s="2">
        <v>0</v>
      </c>
      <c r="K1389" s="3">
        <v>-124671.22</v>
      </c>
      <c r="P1389" t="s">
        <v>22</v>
      </c>
      <c r="Q1389" s="1">
        <v>44033.369571759264</v>
      </c>
    </row>
    <row r="1390" spans="1:17" x14ac:dyDescent="0.35">
      <c r="A1390" s="1">
        <v>43647</v>
      </c>
      <c r="B1390" t="s">
        <v>17</v>
      </c>
      <c r="C1390" t="s">
        <v>18</v>
      </c>
      <c r="F1390" t="s">
        <v>19</v>
      </c>
      <c r="G1390" t="s">
        <v>838</v>
      </c>
      <c r="H1390" t="s">
        <v>21</v>
      </c>
      <c r="I1390" t="s">
        <v>471</v>
      </c>
      <c r="J1390" s="2">
        <v>172540.25</v>
      </c>
      <c r="K1390" s="3">
        <v>4514957.88</v>
      </c>
      <c r="P1390" t="s">
        <v>22</v>
      </c>
      <c r="Q1390" s="1">
        <v>44033.369571759264</v>
      </c>
    </row>
    <row r="1391" spans="1:17" x14ac:dyDescent="0.35">
      <c r="A1391" s="1">
        <v>43864</v>
      </c>
      <c r="B1391" t="s">
        <v>24</v>
      </c>
      <c r="C1391" t="s">
        <v>871</v>
      </c>
      <c r="F1391" t="s">
        <v>840</v>
      </c>
      <c r="G1391" t="s">
        <v>838</v>
      </c>
      <c r="H1391" t="s">
        <v>35</v>
      </c>
      <c r="I1391" t="s">
        <v>471</v>
      </c>
      <c r="J1391" s="2">
        <v>5</v>
      </c>
      <c r="K1391" s="3">
        <v>125.88</v>
      </c>
      <c r="L1391" t="s">
        <v>750</v>
      </c>
      <c r="M1391" t="s">
        <v>31</v>
      </c>
      <c r="P1391" t="s">
        <v>22</v>
      </c>
      <c r="Q1391" s="1">
        <v>43949.722777777781</v>
      </c>
    </row>
    <row r="1392" spans="1:17" x14ac:dyDescent="0.35">
      <c r="A1392" s="1">
        <v>43871</v>
      </c>
      <c r="B1392" t="s">
        <v>24</v>
      </c>
      <c r="C1392" t="s">
        <v>874</v>
      </c>
      <c r="D1392" t="s">
        <v>854</v>
      </c>
      <c r="F1392" t="s">
        <v>875</v>
      </c>
      <c r="G1392" t="s">
        <v>838</v>
      </c>
      <c r="H1392" t="s">
        <v>766</v>
      </c>
      <c r="I1392" t="s">
        <v>471</v>
      </c>
      <c r="J1392" s="2">
        <v>155.72</v>
      </c>
      <c r="K1392" s="3">
        <v>3896.89</v>
      </c>
      <c r="L1392" t="s">
        <v>750</v>
      </c>
      <c r="M1392" t="s">
        <v>31</v>
      </c>
      <c r="P1392" t="s">
        <v>22</v>
      </c>
      <c r="Q1392" s="1">
        <v>43949.722777777781</v>
      </c>
    </row>
    <row r="1393" spans="1:17" x14ac:dyDescent="0.35">
      <c r="A1393" s="1">
        <v>43914</v>
      </c>
      <c r="B1393" t="s">
        <v>24</v>
      </c>
      <c r="C1393" t="s">
        <v>876</v>
      </c>
      <c r="F1393" t="s">
        <v>854</v>
      </c>
      <c r="G1393" t="s">
        <v>838</v>
      </c>
      <c r="H1393" t="s">
        <v>877</v>
      </c>
      <c r="I1393" t="s">
        <v>471</v>
      </c>
      <c r="J1393" s="2">
        <v>15289</v>
      </c>
      <c r="K1393" s="3">
        <v>425187.09</v>
      </c>
      <c r="L1393" t="s">
        <v>750</v>
      </c>
      <c r="M1393" t="s">
        <v>31</v>
      </c>
      <c r="P1393" t="s">
        <v>22</v>
      </c>
      <c r="Q1393" s="1">
        <v>43949.722777777781</v>
      </c>
    </row>
    <row r="1394" spans="1:17" x14ac:dyDescent="0.35">
      <c r="A1394" s="1">
        <v>43914</v>
      </c>
      <c r="B1394" t="s">
        <v>24</v>
      </c>
      <c r="C1394" t="s">
        <v>878</v>
      </c>
      <c r="F1394" t="s">
        <v>854</v>
      </c>
      <c r="G1394" t="s">
        <v>838</v>
      </c>
      <c r="H1394" t="s">
        <v>877</v>
      </c>
      <c r="I1394" t="s">
        <v>471</v>
      </c>
      <c r="J1394" s="2">
        <v>756.26</v>
      </c>
      <c r="K1394" s="3">
        <v>21031.59</v>
      </c>
      <c r="L1394" t="s">
        <v>750</v>
      </c>
      <c r="M1394" t="s">
        <v>31</v>
      </c>
      <c r="P1394" t="s">
        <v>22</v>
      </c>
      <c r="Q1394" s="1">
        <v>43949.722777777781</v>
      </c>
    </row>
    <row r="1395" spans="1:17" x14ac:dyDescent="0.35">
      <c r="A1395" s="1">
        <v>43994</v>
      </c>
      <c r="B1395" t="s">
        <v>24</v>
      </c>
      <c r="C1395" t="s">
        <v>879</v>
      </c>
      <c r="F1395" t="s">
        <v>461</v>
      </c>
      <c r="G1395" t="s">
        <v>838</v>
      </c>
      <c r="H1395" t="s">
        <v>39</v>
      </c>
      <c r="I1395" t="s">
        <v>471</v>
      </c>
      <c r="J1395" s="2">
        <v>50</v>
      </c>
      <c r="K1395" s="3">
        <v>1334</v>
      </c>
      <c r="P1395" t="s">
        <v>22</v>
      </c>
      <c r="Q1395" s="1">
        <v>44089.617928240739</v>
      </c>
    </row>
    <row r="1396" spans="1:17" x14ac:dyDescent="0.35">
      <c r="A1396" s="1">
        <v>44012</v>
      </c>
      <c r="B1396" t="s">
        <v>722</v>
      </c>
      <c r="C1396" t="s">
        <v>723</v>
      </c>
      <c r="D1396" t="s">
        <v>724</v>
      </c>
      <c r="F1396" t="s">
        <v>880</v>
      </c>
      <c r="G1396" t="s">
        <v>838</v>
      </c>
      <c r="H1396" t="s">
        <v>881</v>
      </c>
      <c r="J1396" s="2">
        <v>0</v>
      </c>
      <c r="K1396" s="3">
        <v>435</v>
      </c>
      <c r="P1396" t="s">
        <v>22</v>
      </c>
      <c r="Q1396" s="1">
        <v>44092.62395833333</v>
      </c>
    </row>
    <row r="1397" spans="1:17" x14ac:dyDescent="0.35">
      <c r="A1397" s="1">
        <v>44012</v>
      </c>
      <c r="B1397" t="s">
        <v>722</v>
      </c>
      <c r="C1397" t="s">
        <v>723</v>
      </c>
      <c r="D1397" t="s">
        <v>724</v>
      </c>
      <c r="F1397" t="s">
        <v>880</v>
      </c>
      <c r="G1397" t="s">
        <v>838</v>
      </c>
      <c r="H1397" t="s">
        <v>591</v>
      </c>
      <c r="J1397" s="2">
        <v>0</v>
      </c>
      <c r="K1397" s="3">
        <v>92992.99</v>
      </c>
      <c r="P1397" t="s">
        <v>22</v>
      </c>
      <c r="Q1397" s="1">
        <v>44092.624699074076</v>
      </c>
    </row>
    <row r="1398" spans="1:17" x14ac:dyDescent="0.35">
      <c r="A1398" s="1">
        <v>43647</v>
      </c>
      <c r="B1398" t="s">
        <v>17</v>
      </c>
      <c r="C1398" t="s">
        <v>18</v>
      </c>
      <c r="F1398" t="s">
        <v>19</v>
      </c>
      <c r="G1398" t="s">
        <v>39</v>
      </c>
      <c r="H1398" t="s">
        <v>21</v>
      </c>
      <c r="J1398" s="2">
        <v>0</v>
      </c>
      <c r="K1398" s="3">
        <v>-1625278.09</v>
      </c>
      <c r="P1398" t="s">
        <v>22</v>
      </c>
      <c r="Q1398" s="1">
        <v>44033.369571759264</v>
      </c>
    </row>
    <row r="1399" spans="1:17" x14ac:dyDescent="0.35">
      <c r="A1399" s="1">
        <v>43647</v>
      </c>
      <c r="B1399" t="s">
        <v>17</v>
      </c>
      <c r="C1399" t="s">
        <v>18</v>
      </c>
      <c r="F1399" t="s">
        <v>19</v>
      </c>
      <c r="G1399" t="s">
        <v>39</v>
      </c>
      <c r="H1399" t="s">
        <v>21</v>
      </c>
      <c r="I1399" t="s">
        <v>471</v>
      </c>
      <c r="J1399" s="2">
        <v>63142</v>
      </c>
      <c r="K1399" s="3">
        <v>1625278.09</v>
      </c>
      <c r="P1399" t="s">
        <v>22</v>
      </c>
      <c r="Q1399" s="1">
        <v>44033.369571759264</v>
      </c>
    </row>
    <row r="1400" spans="1:17" x14ac:dyDescent="0.35">
      <c r="A1400" s="1">
        <v>43661</v>
      </c>
      <c r="B1400" t="s">
        <v>24</v>
      </c>
      <c r="C1400" t="s">
        <v>882</v>
      </c>
      <c r="F1400" t="s">
        <v>883</v>
      </c>
      <c r="G1400" t="s">
        <v>39</v>
      </c>
      <c r="H1400" t="s">
        <v>23</v>
      </c>
      <c r="J1400" s="2">
        <v>0</v>
      </c>
      <c r="K1400" s="3">
        <v>26227</v>
      </c>
      <c r="M1400" t="s">
        <v>31</v>
      </c>
      <c r="P1400" t="s">
        <v>22</v>
      </c>
      <c r="Q1400" s="1">
        <v>43949.722777777781</v>
      </c>
    </row>
    <row r="1401" spans="1:17" x14ac:dyDescent="0.35">
      <c r="A1401" s="1">
        <v>43676</v>
      </c>
      <c r="B1401" t="s">
        <v>24</v>
      </c>
      <c r="C1401" t="s">
        <v>884</v>
      </c>
      <c r="F1401" t="s">
        <v>38</v>
      </c>
      <c r="G1401" t="s">
        <v>39</v>
      </c>
      <c r="H1401" t="s">
        <v>824</v>
      </c>
      <c r="J1401" s="2">
        <v>0</v>
      </c>
      <c r="K1401" s="3">
        <v>100000</v>
      </c>
      <c r="M1401" t="s">
        <v>31</v>
      </c>
      <c r="P1401" t="s">
        <v>22</v>
      </c>
      <c r="Q1401" s="1">
        <v>43889.652592592603</v>
      </c>
    </row>
    <row r="1402" spans="1:17" x14ac:dyDescent="0.35">
      <c r="A1402" s="1">
        <v>43734</v>
      </c>
      <c r="B1402" t="s">
        <v>24</v>
      </c>
      <c r="C1402" t="s">
        <v>885</v>
      </c>
      <c r="F1402" t="s">
        <v>38</v>
      </c>
      <c r="G1402" t="s">
        <v>39</v>
      </c>
      <c r="H1402" t="s">
        <v>23</v>
      </c>
      <c r="J1402" s="2">
        <v>0</v>
      </c>
      <c r="K1402" s="3">
        <v>73979</v>
      </c>
      <c r="M1402" t="s">
        <v>31</v>
      </c>
      <c r="P1402" t="s">
        <v>22</v>
      </c>
      <c r="Q1402" s="1">
        <v>43949.722777777781</v>
      </c>
    </row>
    <row r="1403" spans="1:17" x14ac:dyDescent="0.35">
      <c r="A1403" s="1">
        <v>43755</v>
      </c>
      <c r="B1403" t="s">
        <v>24</v>
      </c>
      <c r="C1403" t="s">
        <v>886</v>
      </c>
      <c r="F1403" t="s">
        <v>887</v>
      </c>
      <c r="G1403" t="s">
        <v>39</v>
      </c>
      <c r="H1403" t="s">
        <v>838</v>
      </c>
      <c r="I1403" t="s">
        <v>471</v>
      </c>
      <c r="J1403" s="2">
        <v>50000</v>
      </c>
      <c r="K1403" s="3">
        <v>1283500</v>
      </c>
      <c r="L1403" t="s">
        <v>750</v>
      </c>
      <c r="M1403" t="s">
        <v>31</v>
      </c>
      <c r="P1403" t="s">
        <v>22</v>
      </c>
      <c r="Q1403" s="1">
        <v>43949.722777777781</v>
      </c>
    </row>
    <row r="1404" spans="1:17" x14ac:dyDescent="0.35">
      <c r="A1404" s="1">
        <v>43840</v>
      </c>
      <c r="B1404" t="s">
        <v>24</v>
      </c>
      <c r="C1404" t="s">
        <v>888</v>
      </c>
      <c r="D1404" t="s">
        <v>38</v>
      </c>
      <c r="F1404" t="s">
        <v>38</v>
      </c>
      <c r="G1404" t="s">
        <v>39</v>
      </c>
      <c r="H1404" t="s">
        <v>749</v>
      </c>
      <c r="J1404" s="2">
        <v>0</v>
      </c>
      <c r="K1404" s="3">
        <v>2701</v>
      </c>
      <c r="L1404" t="s">
        <v>750</v>
      </c>
      <c r="M1404" t="s">
        <v>31</v>
      </c>
      <c r="P1404" t="s">
        <v>22</v>
      </c>
      <c r="Q1404" s="1">
        <v>43949.722777777781</v>
      </c>
    </row>
    <row r="1405" spans="1:17" x14ac:dyDescent="0.35">
      <c r="A1405" s="1">
        <v>43950</v>
      </c>
      <c r="B1405" t="s">
        <v>24</v>
      </c>
      <c r="C1405" t="s">
        <v>889</v>
      </c>
      <c r="F1405" t="s">
        <v>38</v>
      </c>
      <c r="G1405" t="s">
        <v>39</v>
      </c>
      <c r="H1405" t="s">
        <v>23</v>
      </c>
      <c r="J1405" s="2">
        <v>0</v>
      </c>
      <c r="K1405" s="3">
        <v>100000</v>
      </c>
      <c r="P1405" t="s">
        <v>22</v>
      </c>
      <c r="Q1405" s="1">
        <v>44089.660729166673</v>
      </c>
    </row>
    <row r="1406" spans="1:17" x14ac:dyDescent="0.35">
      <c r="A1406" s="1">
        <v>43983</v>
      </c>
      <c r="B1406" t="s">
        <v>24</v>
      </c>
      <c r="C1406" t="s">
        <v>890</v>
      </c>
      <c r="D1406" t="s">
        <v>724</v>
      </c>
      <c r="F1406" t="s">
        <v>891</v>
      </c>
      <c r="G1406" t="s">
        <v>39</v>
      </c>
      <c r="H1406" t="s">
        <v>470</v>
      </c>
      <c r="I1406" t="s">
        <v>471</v>
      </c>
      <c r="J1406" s="2">
        <v>15000</v>
      </c>
      <c r="K1406" s="3">
        <v>402900</v>
      </c>
      <c r="P1406" t="s">
        <v>22</v>
      </c>
      <c r="Q1406" s="1">
        <v>44089.602337962962</v>
      </c>
    </row>
    <row r="1407" spans="1:17" x14ac:dyDescent="0.35">
      <c r="A1407" s="1">
        <v>43994</v>
      </c>
      <c r="B1407" t="s">
        <v>24</v>
      </c>
      <c r="C1407" t="s">
        <v>892</v>
      </c>
      <c r="F1407" t="s">
        <v>893</v>
      </c>
      <c r="G1407" t="s">
        <v>39</v>
      </c>
      <c r="H1407" t="s">
        <v>470</v>
      </c>
      <c r="I1407" t="s">
        <v>471</v>
      </c>
      <c r="J1407" s="2">
        <v>50</v>
      </c>
      <c r="K1407" s="3">
        <v>1334</v>
      </c>
      <c r="P1407" t="s">
        <v>22</v>
      </c>
      <c r="Q1407" s="1">
        <v>44089.61078703704</v>
      </c>
    </row>
    <row r="1408" spans="1:17" x14ac:dyDescent="0.35">
      <c r="A1408" s="1">
        <v>43647</v>
      </c>
      <c r="B1408" t="s">
        <v>17</v>
      </c>
      <c r="C1408" t="s">
        <v>18</v>
      </c>
      <c r="F1408" t="s">
        <v>19</v>
      </c>
      <c r="G1408" t="s">
        <v>48</v>
      </c>
      <c r="H1408" t="s">
        <v>21</v>
      </c>
      <c r="J1408" s="2">
        <v>0</v>
      </c>
      <c r="K1408" s="3">
        <v>38836.6</v>
      </c>
      <c r="P1408" t="s">
        <v>22</v>
      </c>
      <c r="Q1408" s="1">
        <v>44033.369571759264</v>
      </c>
    </row>
    <row r="1409" spans="1:17" x14ac:dyDescent="0.35">
      <c r="A1409" s="1">
        <v>43647</v>
      </c>
      <c r="B1409" t="s">
        <v>17</v>
      </c>
      <c r="C1409" t="s">
        <v>18</v>
      </c>
      <c r="F1409" t="s">
        <v>19</v>
      </c>
      <c r="G1409" t="s">
        <v>48</v>
      </c>
      <c r="H1409" t="s">
        <v>21</v>
      </c>
      <c r="I1409" t="s">
        <v>471</v>
      </c>
      <c r="J1409" s="2">
        <v>5559.2</v>
      </c>
      <c r="K1409" s="3">
        <v>144180.10999999999</v>
      </c>
      <c r="P1409" t="s">
        <v>22</v>
      </c>
      <c r="Q1409" s="1">
        <v>44033.369571759264</v>
      </c>
    </row>
    <row r="1410" spans="1:17" x14ac:dyDescent="0.35">
      <c r="A1410" s="1">
        <v>44012</v>
      </c>
      <c r="B1410" t="s">
        <v>894</v>
      </c>
      <c r="C1410" t="s">
        <v>1085</v>
      </c>
      <c r="D1410" t="s">
        <v>1086</v>
      </c>
      <c r="E1410" t="s">
        <v>447</v>
      </c>
      <c r="F1410" t="s">
        <v>896</v>
      </c>
      <c r="G1410" t="s">
        <v>48</v>
      </c>
      <c r="H1410" t="s">
        <v>897</v>
      </c>
      <c r="J1410" s="2">
        <v>0</v>
      </c>
      <c r="K1410" s="3">
        <v>-3160</v>
      </c>
      <c r="P1410" t="s">
        <v>22</v>
      </c>
      <c r="Q1410" s="1">
        <v>44089.646122685182</v>
      </c>
    </row>
    <row r="1411" spans="1:17" x14ac:dyDescent="0.35">
      <c r="A1411" s="1">
        <v>43647</v>
      </c>
      <c r="B1411" t="s">
        <v>17</v>
      </c>
      <c r="C1411" t="s">
        <v>18</v>
      </c>
      <c r="F1411" t="s">
        <v>19</v>
      </c>
      <c r="G1411" t="s">
        <v>877</v>
      </c>
      <c r="H1411" t="s">
        <v>21</v>
      </c>
      <c r="J1411" s="2">
        <v>0</v>
      </c>
      <c r="K1411" s="3">
        <v>-47.68</v>
      </c>
      <c r="P1411" t="s">
        <v>22</v>
      </c>
      <c r="Q1411" s="1">
        <v>44033.369571759264</v>
      </c>
    </row>
    <row r="1412" spans="1:17" x14ac:dyDescent="0.35">
      <c r="A1412" s="1">
        <v>43647</v>
      </c>
      <c r="B1412" t="s">
        <v>17</v>
      </c>
      <c r="C1412" t="s">
        <v>18</v>
      </c>
      <c r="F1412" t="s">
        <v>19</v>
      </c>
      <c r="G1412" t="s">
        <v>877</v>
      </c>
      <c r="H1412" t="s">
        <v>21</v>
      </c>
      <c r="I1412" t="s">
        <v>471</v>
      </c>
      <c r="J1412" s="2">
        <v>0</v>
      </c>
      <c r="K1412" s="3">
        <v>47.68</v>
      </c>
      <c r="P1412" t="s">
        <v>22</v>
      </c>
      <c r="Q1412" s="1">
        <v>44033.369571759264</v>
      </c>
    </row>
    <row r="1413" spans="1:17" x14ac:dyDescent="0.35">
      <c r="A1413" s="1">
        <v>43914</v>
      </c>
      <c r="B1413" t="s">
        <v>24</v>
      </c>
      <c r="C1413" t="s">
        <v>1087</v>
      </c>
      <c r="F1413" t="s">
        <v>1088</v>
      </c>
      <c r="G1413" t="s">
        <v>877</v>
      </c>
      <c r="H1413" t="s">
        <v>838</v>
      </c>
      <c r="I1413" t="s">
        <v>471</v>
      </c>
      <c r="J1413" s="2">
        <v>378.13</v>
      </c>
      <c r="K1413" s="3">
        <v>10515.8</v>
      </c>
      <c r="L1413" t="s">
        <v>750</v>
      </c>
      <c r="M1413" t="s">
        <v>31</v>
      </c>
      <c r="P1413" t="s">
        <v>22</v>
      </c>
      <c r="Q1413" s="1">
        <v>43949.722777777781</v>
      </c>
    </row>
    <row r="1414" spans="1:17" x14ac:dyDescent="0.35">
      <c r="A1414" s="1">
        <v>43914</v>
      </c>
      <c r="B1414" t="s">
        <v>24</v>
      </c>
      <c r="C1414" t="s">
        <v>1089</v>
      </c>
      <c r="F1414" t="s">
        <v>1088</v>
      </c>
      <c r="G1414" t="s">
        <v>877</v>
      </c>
      <c r="H1414" t="s">
        <v>838</v>
      </c>
      <c r="I1414" t="s">
        <v>471</v>
      </c>
      <c r="J1414" s="2">
        <v>4308</v>
      </c>
      <c r="K1414" s="3">
        <v>119805.48</v>
      </c>
      <c r="L1414" t="s">
        <v>750</v>
      </c>
      <c r="M1414" t="s">
        <v>31</v>
      </c>
      <c r="P1414" t="s">
        <v>22</v>
      </c>
      <c r="Q1414" s="1">
        <v>43949.722777777781</v>
      </c>
    </row>
    <row r="1415" spans="1:17" x14ac:dyDescent="0.35">
      <c r="A1415" s="1">
        <v>43914</v>
      </c>
      <c r="B1415" t="s">
        <v>24</v>
      </c>
      <c r="C1415" t="s">
        <v>1090</v>
      </c>
      <c r="F1415" t="s">
        <v>1088</v>
      </c>
      <c r="G1415" t="s">
        <v>877</v>
      </c>
      <c r="H1415" t="s">
        <v>838</v>
      </c>
      <c r="I1415" t="s">
        <v>471</v>
      </c>
      <c r="J1415" s="2">
        <v>8085</v>
      </c>
      <c r="K1415" s="3">
        <v>224843.85</v>
      </c>
      <c r="L1415" t="s">
        <v>750</v>
      </c>
      <c r="M1415" t="s">
        <v>31</v>
      </c>
      <c r="P1415" t="s">
        <v>22</v>
      </c>
      <c r="Q1415" s="1">
        <v>43949.722777777781</v>
      </c>
    </row>
    <row r="1416" spans="1:17" x14ac:dyDescent="0.35">
      <c r="A1416" s="1">
        <v>43914</v>
      </c>
      <c r="B1416" t="s">
        <v>24</v>
      </c>
      <c r="C1416" t="s">
        <v>1091</v>
      </c>
      <c r="F1416" t="s">
        <v>1088</v>
      </c>
      <c r="G1416" t="s">
        <v>877</v>
      </c>
      <c r="H1416" t="s">
        <v>838</v>
      </c>
      <c r="I1416" t="s">
        <v>471</v>
      </c>
      <c r="J1416" s="2">
        <v>100</v>
      </c>
      <c r="K1416" s="3">
        <v>2781</v>
      </c>
      <c r="L1416" t="s">
        <v>750</v>
      </c>
      <c r="M1416" t="s">
        <v>31</v>
      </c>
      <c r="P1416" t="s">
        <v>22</v>
      </c>
      <c r="Q1416" s="1">
        <v>43949.722777777781</v>
      </c>
    </row>
    <row r="1417" spans="1:17" x14ac:dyDescent="0.35">
      <c r="A1417" s="1">
        <v>43914</v>
      </c>
      <c r="B1417" t="s">
        <v>24</v>
      </c>
      <c r="C1417" t="s">
        <v>1096</v>
      </c>
      <c r="F1417" t="s">
        <v>1088</v>
      </c>
      <c r="G1417" t="s">
        <v>877</v>
      </c>
      <c r="H1417" t="s">
        <v>838</v>
      </c>
      <c r="I1417" t="s">
        <v>471</v>
      </c>
      <c r="J1417" s="2">
        <v>280</v>
      </c>
      <c r="K1417" s="3">
        <v>7786.8</v>
      </c>
      <c r="L1417" t="s">
        <v>750</v>
      </c>
      <c r="M1417" t="s">
        <v>31</v>
      </c>
      <c r="P1417" t="s">
        <v>22</v>
      </c>
      <c r="Q1417" s="1">
        <v>43949.722777777781</v>
      </c>
    </row>
    <row r="1418" spans="1:17" x14ac:dyDescent="0.35">
      <c r="A1418" s="1">
        <v>43914</v>
      </c>
      <c r="B1418" t="s">
        <v>24</v>
      </c>
      <c r="C1418" t="s">
        <v>1097</v>
      </c>
      <c r="F1418" t="s">
        <v>1088</v>
      </c>
      <c r="G1418" t="s">
        <v>877</v>
      </c>
      <c r="H1418" t="s">
        <v>838</v>
      </c>
      <c r="I1418" t="s">
        <v>471</v>
      </c>
      <c r="J1418" s="2">
        <v>378.13</v>
      </c>
      <c r="K1418" s="3">
        <v>10515.8</v>
      </c>
      <c r="L1418" t="s">
        <v>750</v>
      </c>
      <c r="M1418" t="s">
        <v>31</v>
      </c>
      <c r="P1418" t="s">
        <v>22</v>
      </c>
      <c r="Q1418" s="1">
        <v>43949.722777777781</v>
      </c>
    </row>
    <row r="1419" spans="1:17" x14ac:dyDescent="0.35">
      <c r="A1419" s="1">
        <v>43914</v>
      </c>
      <c r="B1419" t="s">
        <v>24</v>
      </c>
      <c r="C1419" t="s">
        <v>1098</v>
      </c>
      <c r="F1419" t="s">
        <v>1088</v>
      </c>
      <c r="G1419" t="s">
        <v>877</v>
      </c>
      <c r="H1419" t="s">
        <v>838</v>
      </c>
      <c r="I1419" t="s">
        <v>471</v>
      </c>
      <c r="J1419" s="2">
        <v>276</v>
      </c>
      <c r="K1419" s="3">
        <v>7675.56</v>
      </c>
      <c r="L1419" t="s">
        <v>750</v>
      </c>
      <c r="M1419" t="s">
        <v>31</v>
      </c>
      <c r="P1419" t="s">
        <v>22</v>
      </c>
      <c r="Q1419" s="1">
        <v>43949.722777777781</v>
      </c>
    </row>
    <row r="1420" spans="1:17" x14ac:dyDescent="0.35">
      <c r="A1420" s="1">
        <v>43647</v>
      </c>
      <c r="B1420" t="s">
        <v>17</v>
      </c>
      <c r="C1420" t="s">
        <v>18</v>
      </c>
      <c r="F1420" t="s">
        <v>19</v>
      </c>
      <c r="G1420" t="s">
        <v>1099</v>
      </c>
      <c r="H1420" t="s">
        <v>21</v>
      </c>
      <c r="J1420" s="2">
        <v>0</v>
      </c>
      <c r="K1420" s="3">
        <v>34402.5</v>
      </c>
      <c r="P1420" t="s">
        <v>22</v>
      </c>
      <c r="Q1420" s="1">
        <v>44033.369571759264</v>
      </c>
    </row>
    <row r="1421" spans="1:17" x14ac:dyDescent="0.35">
      <c r="A1421" s="1">
        <v>43647</v>
      </c>
      <c r="B1421" t="s">
        <v>17</v>
      </c>
      <c r="C1421" t="s">
        <v>18</v>
      </c>
      <c r="F1421" t="s">
        <v>19</v>
      </c>
      <c r="G1421" t="s">
        <v>1099</v>
      </c>
      <c r="H1421" t="s">
        <v>21</v>
      </c>
      <c r="I1421" t="s">
        <v>471</v>
      </c>
      <c r="J1421" s="2">
        <v>1500</v>
      </c>
      <c r="K1421" s="3">
        <v>43260</v>
      </c>
      <c r="P1421" t="s">
        <v>22</v>
      </c>
      <c r="Q1421" s="1">
        <v>44033.369571759264</v>
      </c>
    </row>
    <row r="1422" spans="1:17" x14ac:dyDescent="0.35">
      <c r="A1422" s="1">
        <v>43676</v>
      </c>
      <c r="B1422" t="s">
        <v>24</v>
      </c>
      <c r="C1422" t="s">
        <v>1151</v>
      </c>
      <c r="D1422" t="s">
        <v>1152</v>
      </c>
      <c r="F1422" t="s">
        <v>1153</v>
      </c>
      <c r="G1422" t="s">
        <v>1103</v>
      </c>
      <c r="H1422" t="s">
        <v>23</v>
      </c>
      <c r="J1422" s="2">
        <v>0</v>
      </c>
      <c r="K1422" s="3">
        <v>3497</v>
      </c>
      <c r="P1422" t="s">
        <v>22</v>
      </c>
      <c r="Q1422" s="1">
        <v>43950.387291666673</v>
      </c>
    </row>
    <row r="1423" spans="1:17" x14ac:dyDescent="0.35">
      <c r="A1423" s="1">
        <v>43676</v>
      </c>
      <c r="B1423" t="s">
        <v>24</v>
      </c>
      <c r="C1423" t="s">
        <v>1154</v>
      </c>
      <c r="D1423" t="s">
        <v>1155</v>
      </c>
      <c r="F1423" t="s">
        <v>1156</v>
      </c>
      <c r="G1423" t="s">
        <v>1103</v>
      </c>
      <c r="H1423" t="s">
        <v>23</v>
      </c>
      <c r="J1423" s="2">
        <v>0</v>
      </c>
      <c r="K1423" s="3">
        <v>17902</v>
      </c>
      <c r="M1423" t="s">
        <v>31</v>
      </c>
      <c r="P1423" t="s">
        <v>22</v>
      </c>
      <c r="Q1423" s="1">
        <v>43889.652592592603</v>
      </c>
    </row>
    <row r="1424" spans="1:17" x14ac:dyDescent="0.35">
      <c r="A1424" s="1">
        <v>43676</v>
      </c>
      <c r="B1424" t="s">
        <v>24</v>
      </c>
      <c r="C1424" t="s">
        <v>1161</v>
      </c>
      <c r="D1424" t="s">
        <v>1162</v>
      </c>
      <c r="F1424" t="s">
        <v>1163</v>
      </c>
      <c r="G1424" t="s">
        <v>1103</v>
      </c>
      <c r="H1424" t="s">
        <v>470</v>
      </c>
      <c r="I1424" t="s">
        <v>471</v>
      </c>
      <c r="J1424" s="2">
        <v>288</v>
      </c>
      <c r="K1424" s="3">
        <v>7387.2</v>
      </c>
      <c r="M1424" t="s">
        <v>31</v>
      </c>
      <c r="P1424" t="s">
        <v>22</v>
      </c>
      <c r="Q1424" s="1">
        <v>43949.722777777781</v>
      </c>
    </row>
    <row r="1425" spans="1:17" x14ac:dyDescent="0.35">
      <c r="A1425" s="1">
        <v>43676</v>
      </c>
      <c r="B1425" t="s">
        <v>24</v>
      </c>
      <c r="C1425" t="s">
        <v>1165</v>
      </c>
      <c r="D1425" t="s">
        <v>1166</v>
      </c>
      <c r="F1425" t="s">
        <v>1167</v>
      </c>
      <c r="G1425" t="s">
        <v>1103</v>
      </c>
      <c r="H1425" t="s">
        <v>470</v>
      </c>
      <c r="I1425" t="s">
        <v>471</v>
      </c>
      <c r="J1425" s="2">
        <v>290</v>
      </c>
      <c r="K1425" s="3">
        <v>7438.5</v>
      </c>
      <c r="M1425" t="s">
        <v>31</v>
      </c>
      <c r="P1425" t="s">
        <v>22</v>
      </c>
      <c r="Q1425" s="1">
        <v>43889.652592592603</v>
      </c>
    </row>
    <row r="1426" spans="1:17" x14ac:dyDescent="0.35">
      <c r="A1426" s="1">
        <v>43700</v>
      </c>
      <c r="B1426" t="s">
        <v>24</v>
      </c>
      <c r="C1426" t="s">
        <v>1181</v>
      </c>
      <c r="D1426" t="s">
        <v>1182</v>
      </c>
      <c r="F1426" t="s">
        <v>1183</v>
      </c>
      <c r="G1426" t="s">
        <v>1103</v>
      </c>
      <c r="H1426" t="s">
        <v>23</v>
      </c>
      <c r="J1426" s="2">
        <v>0</v>
      </c>
      <c r="K1426" s="3">
        <v>1599.18</v>
      </c>
      <c r="M1426" t="s">
        <v>31</v>
      </c>
      <c r="P1426" t="s">
        <v>22</v>
      </c>
      <c r="Q1426" s="1">
        <v>43889.652592592603</v>
      </c>
    </row>
    <row r="1427" spans="1:17" x14ac:dyDescent="0.35">
      <c r="A1427" s="1">
        <v>43700</v>
      </c>
      <c r="B1427" t="s">
        <v>24</v>
      </c>
      <c r="C1427" t="s">
        <v>1184</v>
      </c>
      <c r="D1427" t="s">
        <v>1185</v>
      </c>
      <c r="F1427" t="s">
        <v>1186</v>
      </c>
      <c r="G1427" t="s">
        <v>1103</v>
      </c>
      <c r="H1427" t="s">
        <v>470</v>
      </c>
      <c r="I1427" t="s">
        <v>471</v>
      </c>
      <c r="J1427" s="2">
        <v>2970</v>
      </c>
      <c r="K1427" s="3">
        <v>76522.05</v>
      </c>
      <c r="M1427" t="s">
        <v>31</v>
      </c>
      <c r="P1427" t="s">
        <v>22</v>
      </c>
      <c r="Q1427" s="1">
        <v>43889.652592592603</v>
      </c>
    </row>
    <row r="1428" spans="1:17" x14ac:dyDescent="0.35">
      <c r="A1428" s="1">
        <v>43712</v>
      </c>
      <c r="B1428" t="s">
        <v>24</v>
      </c>
      <c r="C1428" t="s">
        <v>1190</v>
      </c>
      <c r="D1428" t="s">
        <v>1158</v>
      </c>
      <c r="F1428" t="s">
        <v>1191</v>
      </c>
      <c r="G1428" t="s">
        <v>1103</v>
      </c>
      <c r="H1428" t="s">
        <v>23</v>
      </c>
      <c r="J1428" s="2">
        <v>0</v>
      </c>
      <c r="K1428" s="3">
        <v>131861</v>
      </c>
      <c r="M1428" t="s">
        <v>31</v>
      </c>
      <c r="P1428" t="s">
        <v>22</v>
      </c>
      <c r="Q1428" s="1">
        <v>43889.652592592603</v>
      </c>
    </row>
    <row r="1429" spans="1:17" x14ac:dyDescent="0.35">
      <c r="A1429" s="1">
        <v>43712</v>
      </c>
      <c r="B1429" t="s">
        <v>24</v>
      </c>
      <c r="C1429" t="s">
        <v>1192</v>
      </c>
      <c r="D1429" t="s">
        <v>1193</v>
      </c>
      <c r="F1429" t="s">
        <v>1194</v>
      </c>
      <c r="G1429" t="s">
        <v>1103</v>
      </c>
      <c r="H1429" t="s">
        <v>23</v>
      </c>
      <c r="J1429" s="2">
        <v>0</v>
      </c>
      <c r="K1429" s="3">
        <v>1708</v>
      </c>
      <c r="M1429" t="s">
        <v>31</v>
      </c>
      <c r="P1429" t="s">
        <v>22</v>
      </c>
      <c r="Q1429" s="1">
        <v>43889.652592592603</v>
      </c>
    </row>
    <row r="1430" spans="1:17" x14ac:dyDescent="0.35">
      <c r="A1430" s="1">
        <v>43712</v>
      </c>
      <c r="B1430" t="s">
        <v>24</v>
      </c>
      <c r="C1430" t="s">
        <v>1195</v>
      </c>
      <c r="D1430" t="s">
        <v>1196</v>
      </c>
      <c r="F1430" t="s">
        <v>1197</v>
      </c>
      <c r="G1430" t="s">
        <v>1103</v>
      </c>
      <c r="H1430" t="s">
        <v>23</v>
      </c>
      <c r="J1430" s="2">
        <v>0</v>
      </c>
      <c r="K1430" s="3">
        <v>1000</v>
      </c>
      <c r="M1430" t="s">
        <v>31</v>
      </c>
      <c r="P1430" t="s">
        <v>22</v>
      </c>
      <c r="Q1430" s="1">
        <v>43889.652592592603</v>
      </c>
    </row>
    <row r="1431" spans="1:17" x14ac:dyDescent="0.35">
      <c r="A1431" s="1">
        <v>43712</v>
      </c>
      <c r="B1431" t="s">
        <v>24</v>
      </c>
      <c r="C1431" t="s">
        <v>1198</v>
      </c>
      <c r="D1431" t="s">
        <v>1199</v>
      </c>
      <c r="F1431" t="s">
        <v>1200</v>
      </c>
      <c r="G1431" t="s">
        <v>1103</v>
      </c>
      <c r="H1431" t="s">
        <v>470</v>
      </c>
      <c r="I1431" t="s">
        <v>471</v>
      </c>
      <c r="J1431" s="2">
        <v>88.4</v>
      </c>
      <c r="K1431" s="3">
        <v>2283.81</v>
      </c>
      <c r="M1431" t="s">
        <v>31</v>
      </c>
      <c r="P1431" t="s">
        <v>22</v>
      </c>
      <c r="Q1431" s="1">
        <v>43889.652592592603</v>
      </c>
    </row>
    <row r="1432" spans="1:17" x14ac:dyDescent="0.35">
      <c r="A1432" s="1">
        <v>43714</v>
      </c>
      <c r="B1432" t="s">
        <v>24</v>
      </c>
      <c r="C1432" t="s">
        <v>1203</v>
      </c>
      <c r="D1432" t="s">
        <v>1185</v>
      </c>
      <c r="F1432" t="s">
        <v>1204</v>
      </c>
      <c r="G1432" t="s">
        <v>1103</v>
      </c>
      <c r="H1432" t="s">
        <v>470</v>
      </c>
      <c r="I1432" t="s">
        <v>471</v>
      </c>
      <c r="J1432" s="2">
        <v>1568.52</v>
      </c>
      <c r="K1432" s="3">
        <v>40522.71</v>
      </c>
      <c r="M1432" t="s">
        <v>31</v>
      </c>
      <c r="P1432" t="s">
        <v>22</v>
      </c>
      <c r="Q1432" s="1">
        <v>43889.652592592603</v>
      </c>
    </row>
    <row r="1433" spans="1:17" x14ac:dyDescent="0.35">
      <c r="A1433" s="1">
        <v>43724</v>
      </c>
      <c r="B1433" t="s">
        <v>24</v>
      </c>
      <c r="C1433" t="s">
        <v>1214</v>
      </c>
      <c r="D1433" t="s">
        <v>1196</v>
      </c>
      <c r="F1433" t="s">
        <v>1215</v>
      </c>
      <c r="G1433" t="s">
        <v>1103</v>
      </c>
      <c r="H1433" t="s">
        <v>23</v>
      </c>
      <c r="J1433" s="2">
        <v>0</v>
      </c>
      <c r="K1433" s="3">
        <v>784</v>
      </c>
      <c r="M1433" t="s">
        <v>31</v>
      </c>
      <c r="P1433" t="s">
        <v>22</v>
      </c>
      <c r="Q1433" s="1">
        <v>43889.652592592603</v>
      </c>
    </row>
    <row r="1434" spans="1:17" x14ac:dyDescent="0.35">
      <c r="A1434" s="1">
        <v>43724</v>
      </c>
      <c r="B1434" t="s">
        <v>24</v>
      </c>
      <c r="C1434" t="s">
        <v>1216</v>
      </c>
      <c r="D1434" t="s">
        <v>1217</v>
      </c>
      <c r="F1434" t="s">
        <v>1218</v>
      </c>
      <c r="G1434" t="s">
        <v>1103</v>
      </c>
      <c r="H1434" t="s">
        <v>23</v>
      </c>
      <c r="J1434" s="2">
        <v>0</v>
      </c>
      <c r="K1434" s="3">
        <v>3497</v>
      </c>
      <c r="M1434" t="s">
        <v>31</v>
      </c>
      <c r="P1434" t="s">
        <v>22</v>
      </c>
      <c r="Q1434" s="1">
        <v>43889.652592592603</v>
      </c>
    </row>
    <row r="1435" spans="1:17" x14ac:dyDescent="0.35">
      <c r="A1435" s="1">
        <v>43724</v>
      </c>
      <c r="B1435" t="s">
        <v>24</v>
      </c>
      <c r="C1435" t="s">
        <v>1219</v>
      </c>
      <c r="D1435" t="s">
        <v>1220</v>
      </c>
      <c r="F1435" t="s">
        <v>1221</v>
      </c>
      <c r="G1435" t="s">
        <v>1103</v>
      </c>
      <c r="H1435" t="s">
        <v>23</v>
      </c>
      <c r="J1435" s="2">
        <v>0</v>
      </c>
      <c r="K1435" s="3">
        <v>2000</v>
      </c>
      <c r="M1435" t="s">
        <v>31</v>
      </c>
      <c r="P1435" t="s">
        <v>22</v>
      </c>
      <c r="Q1435" s="1">
        <v>43889.652592592603</v>
      </c>
    </row>
    <row r="1436" spans="1:17" x14ac:dyDescent="0.35">
      <c r="A1436" s="1">
        <v>43724</v>
      </c>
      <c r="B1436" t="s">
        <v>24</v>
      </c>
      <c r="C1436" t="s">
        <v>1222</v>
      </c>
      <c r="D1436" t="s">
        <v>1182</v>
      </c>
      <c r="F1436" t="s">
        <v>1223</v>
      </c>
      <c r="G1436" t="s">
        <v>1103</v>
      </c>
      <c r="H1436" t="s">
        <v>23</v>
      </c>
      <c r="J1436" s="2">
        <v>0</v>
      </c>
      <c r="K1436" s="3">
        <v>1403.98</v>
      </c>
      <c r="M1436" t="s">
        <v>31</v>
      </c>
      <c r="P1436" t="s">
        <v>22</v>
      </c>
      <c r="Q1436" s="1">
        <v>43949.722777777781</v>
      </c>
    </row>
    <row r="1437" spans="1:17" x14ac:dyDescent="0.35">
      <c r="A1437" s="1">
        <v>43748</v>
      </c>
      <c r="B1437" t="s">
        <v>24</v>
      </c>
      <c r="C1437" t="s">
        <v>1243</v>
      </c>
      <c r="D1437" t="s">
        <v>1196</v>
      </c>
      <c r="F1437" t="s">
        <v>1244</v>
      </c>
      <c r="G1437" t="s">
        <v>1103</v>
      </c>
      <c r="H1437" t="s">
        <v>23</v>
      </c>
      <c r="J1437" s="2">
        <v>0</v>
      </c>
      <c r="K1437" s="3">
        <v>1052</v>
      </c>
      <c r="M1437" t="s">
        <v>31</v>
      </c>
      <c r="P1437" t="s">
        <v>22</v>
      </c>
      <c r="Q1437" s="1">
        <v>43889.652592592603</v>
      </c>
    </row>
    <row r="1438" spans="1:17" x14ac:dyDescent="0.35">
      <c r="A1438" s="1">
        <v>43748</v>
      </c>
      <c r="B1438" t="s">
        <v>24</v>
      </c>
      <c r="C1438" t="s">
        <v>1245</v>
      </c>
      <c r="D1438" t="s">
        <v>1193</v>
      </c>
      <c r="F1438" t="s">
        <v>1246</v>
      </c>
      <c r="G1438" t="s">
        <v>1103</v>
      </c>
      <c r="H1438" t="s">
        <v>23</v>
      </c>
      <c r="J1438" s="2">
        <v>0</v>
      </c>
      <c r="K1438" s="3">
        <v>4080</v>
      </c>
      <c r="M1438" t="s">
        <v>31</v>
      </c>
      <c r="P1438" t="s">
        <v>22</v>
      </c>
      <c r="Q1438" s="1">
        <v>43889.652592592603</v>
      </c>
    </row>
    <row r="1439" spans="1:17" x14ac:dyDescent="0.35">
      <c r="A1439" s="1">
        <v>43748</v>
      </c>
      <c r="B1439" t="s">
        <v>24</v>
      </c>
      <c r="C1439" t="s">
        <v>1247</v>
      </c>
      <c r="D1439" t="s">
        <v>1248</v>
      </c>
      <c r="F1439" t="s">
        <v>1249</v>
      </c>
      <c r="G1439" t="s">
        <v>1103</v>
      </c>
      <c r="H1439" t="s">
        <v>470</v>
      </c>
      <c r="I1439" t="s">
        <v>471</v>
      </c>
      <c r="J1439" s="2">
        <v>952.86</v>
      </c>
      <c r="K1439" s="3">
        <v>24669.55</v>
      </c>
      <c r="M1439" t="s">
        <v>31</v>
      </c>
      <c r="P1439" t="s">
        <v>22</v>
      </c>
      <c r="Q1439" s="1">
        <v>43889.652592592603</v>
      </c>
    </row>
    <row r="1440" spans="1:17" x14ac:dyDescent="0.35">
      <c r="A1440" s="1">
        <v>43763</v>
      </c>
      <c r="B1440" t="s">
        <v>24</v>
      </c>
      <c r="C1440" t="s">
        <v>1265</v>
      </c>
      <c r="D1440" t="s">
        <v>1266</v>
      </c>
      <c r="F1440" t="s">
        <v>1267</v>
      </c>
      <c r="G1440" t="s">
        <v>1103</v>
      </c>
      <c r="H1440" t="s">
        <v>23</v>
      </c>
      <c r="J1440" s="2">
        <v>0</v>
      </c>
      <c r="K1440" s="3">
        <v>73309</v>
      </c>
      <c r="M1440" t="s">
        <v>31</v>
      </c>
      <c r="P1440" t="s">
        <v>22</v>
      </c>
      <c r="Q1440" s="1">
        <v>43889.652592592603</v>
      </c>
    </row>
    <row r="1441" spans="1:17" x14ac:dyDescent="0.35">
      <c r="A1441" s="1">
        <v>43763</v>
      </c>
      <c r="B1441" t="s">
        <v>24</v>
      </c>
      <c r="C1441" t="s">
        <v>1268</v>
      </c>
      <c r="D1441" t="s">
        <v>1266</v>
      </c>
      <c r="F1441" t="s">
        <v>1269</v>
      </c>
      <c r="G1441" t="s">
        <v>1103</v>
      </c>
      <c r="H1441" t="s">
        <v>23</v>
      </c>
      <c r="J1441" s="2">
        <v>0</v>
      </c>
      <c r="K1441" s="3">
        <v>5409</v>
      </c>
      <c r="M1441" t="s">
        <v>31</v>
      </c>
      <c r="P1441" t="s">
        <v>22</v>
      </c>
      <c r="Q1441" s="1">
        <v>43889.652592592603</v>
      </c>
    </row>
    <row r="1442" spans="1:17" x14ac:dyDescent="0.35">
      <c r="A1442" s="1">
        <v>43763</v>
      </c>
      <c r="B1442" t="s">
        <v>24</v>
      </c>
      <c r="C1442" t="s">
        <v>1270</v>
      </c>
      <c r="D1442" t="s">
        <v>1158</v>
      </c>
      <c r="F1442" t="s">
        <v>1271</v>
      </c>
      <c r="G1442" t="s">
        <v>1103</v>
      </c>
      <c r="H1442" t="s">
        <v>23</v>
      </c>
      <c r="J1442" s="2">
        <v>0</v>
      </c>
      <c r="K1442" s="3">
        <v>197331.64</v>
      </c>
      <c r="M1442" t="s">
        <v>31</v>
      </c>
      <c r="P1442" t="s">
        <v>22</v>
      </c>
      <c r="Q1442" s="1">
        <v>43889.652592592603</v>
      </c>
    </row>
    <row r="1443" spans="1:17" x14ac:dyDescent="0.35">
      <c r="A1443" s="1">
        <v>43763</v>
      </c>
      <c r="B1443" t="s">
        <v>24</v>
      </c>
      <c r="C1443" t="s">
        <v>1272</v>
      </c>
      <c r="D1443" t="s">
        <v>1178</v>
      </c>
      <c r="F1443" t="s">
        <v>1273</v>
      </c>
      <c r="G1443" t="s">
        <v>1103</v>
      </c>
      <c r="H1443" t="s">
        <v>23</v>
      </c>
      <c r="J1443" s="2">
        <v>0</v>
      </c>
      <c r="K1443" s="3">
        <v>325</v>
      </c>
      <c r="M1443" t="s">
        <v>31</v>
      </c>
      <c r="P1443" t="s">
        <v>22</v>
      </c>
      <c r="Q1443" s="1">
        <v>43889.652592592603</v>
      </c>
    </row>
    <row r="1444" spans="1:17" x14ac:dyDescent="0.35">
      <c r="A1444" s="1">
        <v>43763</v>
      </c>
      <c r="B1444" t="s">
        <v>24</v>
      </c>
      <c r="C1444" t="s">
        <v>1274</v>
      </c>
      <c r="D1444" t="s">
        <v>1182</v>
      </c>
      <c r="F1444" t="s">
        <v>1275</v>
      </c>
      <c r="G1444" t="s">
        <v>1103</v>
      </c>
      <c r="H1444" t="s">
        <v>23</v>
      </c>
      <c r="J1444" s="2">
        <v>0</v>
      </c>
      <c r="K1444" s="3">
        <v>1045.68</v>
      </c>
      <c r="M1444" t="s">
        <v>31</v>
      </c>
      <c r="P1444" t="s">
        <v>22</v>
      </c>
      <c r="Q1444" s="1">
        <v>43949.722777777781</v>
      </c>
    </row>
    <row r="1445" spans="1:17" x14ac:dyDescent="0.35">
      <c r="A1445" s="1">
        <v>43763</v>
      </c>
      <c r="B1445" t="s">
        <v>24</v>
      </c>
      <c r="C1445" t="s">
        <v>1278</v>
      </c>
      <c r="D1445" t="s">
        <v>1279</v>
      </c>
      <c r="F1445" t="s">
        <v>1280</v>
      </c>
      <c r="G1445" t="s">
        <v>1103</v>
      </c>
      <c r="H1445" t="s">
        <v>470</v>
      </c>
      <c r="I1445" t="s">
        <v>471</v>
      </c>
      <c r="J1445" s="2">
        <v>54.14</v>
      </c>
      <c r="K1445" s="3">
        <v>1384.36</v>
      </c>
      <c r="M1445" t="s">
        <v>31</v>
      </c>
      <c r="P1445" t="s">
        <v>22</v>
      </c>
      <c r="Q1445" s="1">
        <v>43889.652592592603</v>
      </c>
    </row>
    <row r="1446" spans="1:17" x14ac:dyDescent="0.35">
      <c r="A1446" s="1">
        <v>43763</v>
      </c>
      <c r="B1446" t="s">
        <v>24</v>
      </c>
      <c r="C1446" t="s">
        <v>1281</v>
      </c>
      <c r="D1446" t="s">
        <v>1279</v>
      </c>
      <c r="F1446" t="s">
        <v>1282</v>
      </c>
      <c r="G1446" t="s">
        <v>1103</v>
      </c>
      <c r="H1446" t="s">
        <v>470</v>
      </c>
      <c r="I1446" t="s">
        <v>471</v>
      </c>
      <c r="J1446" s="2">
        <v>216.78</v>
      </c>
      <c r="K1446" s="3">
        <v>5543.06</v>
      </c>
      <c r="M1446" t="s">
        <v>31</v>
      </c>
      <c r="P1446" t="s">
        <v>22</v>
      </c>
      <c r="Q1446" s="1">
        <v>43889.652592592603</v>
      </c>
    </row>
    <row r="1447" spans="1:17" x14ac:dyDescent="0.35">
      <c r="A1447" s="1">
        <v>43775</v>
      </c>
      <c r="B1447" t="s">
        <v>24</v>
      </c>
      <c r="C1447" t="s">
        <v>1284</v>
      </c>
      <c r="D1447" t="s">
        <v>1178</v>
      </c>
      <c r="F1447" t="s">
        <v>1285</v>
      </c>
      <c r="G1447" t="s">
        <v>1103</v>
      </c>
      <c r="H1447" t="s">
        <v>23</v>
      </c>
      <c r="J1447" s="2">
        <v>0</v>
      </c>
      <c r="K1447" s="3">
        <v>325</v>
      </c>
      <c r="M1447" t="s">
        <v>31</v>
      </c>
      <c r="P1447" t="s">
        <v>22</v>
      </c>
      <c r="Q1447" s="1">
        <v>43889.652592592603</v>
      </c>
    </row>
    <row r="1448" spans="1:17" x14ac:dyDescent="0.35">
      <c r="A1448" s="1">
        <v>43775</v>
      </c>
      <c r="B1448" t="s">
        <v>24</v>
      </c>
      <c r="C1448" t="s">
        <v>1286</v>
      </c>
      <c r="D1448" t="s">
        <v>1217</v>
      </c>
      <c r="F1448" t="s">
        <v>1287</v>
      </c>
      <c r="G1448" t="s">
        <v>1103</v>
      </c>
      <c r="H1448" t="s">
        <v>23</v>
      </c>
      <c r="J1448" s="2">
        <v>0</v>
      </c>
      <c r="K1448" s="3">
        <v>3497</v>
      </c>
      <c r="M1448" t="s">
        <v>31</v>
      </c>
      <c r="P1448" t="s">
        <v>22</v>
      </c>
      <c r="Q1448" s="1">
        <v>43889.652592592603</v>
      </c>
    </row>
    <row r="1449" spans="1:17" x14ac:dyDescent="0.35">
      <c r="A1449" s="1">
        <v>43789</v>
      </c>
      <c r="B1449" t="s">
        <v>24</v>
      </c>
      <c r="C1449" t="s">
        <v>1292</v>
      </c>
      <c r="D1449" t="s">
        <v>1293</v>
      </c>
      <c r="F1449" t="s">
        <v>1294</v>
      </c>
      <c r="G1449" t="s">
        <v>1103</v>
      </c>
      <c r="H1449" t="s">
        <v>23</v>
      </c>
      <c r="J1449" s="2">
        <v>0</v>
      </c>
      <c r="K1449" s="3">
        <v>639</v>
      </c>
      <c r="M1449" t="s">
        <v>31</v>
      </c>
      <c r="P1449" t="s">
        <v>22</v>
      </c>
      <c r="Q1449" s="1">
        <v>43889.652592592603</v>
      </c>
    </row>
    <row r="1450" spans="1:17" x14ac:dyDescent="0.35">
      <c r="A1450" s="1">
        <v>43789</v>
      </c>
      <c r="B1450" t="s">
        <v>24</v>
      </c>
      <c r="C1450" t="s">
        <v>1295</v>
      </c>
      <c r="D1450" t="s">
        <v>1296</v>
      </c>
      <c r="F1450" t="s">
        <v>1297</v>
      </c>
      <c r="G1450" t="s">
        <v>1103</v>
      </c>
      <c r="H1450" t="s">
        <v>23</v>
      </c>
      <c r="J1450" s="2">
        <v>0</v>
      </c>
      <c r="K1450" s="3">
        <v>14075</v>
      </c>
      <c r="M1450" t="s">
        <v>31</v>
      </c>
      <c r="P1450" t="s">
        <v>22</v>
      </c>
      <c r="Q1450" s="1">
        <v>43889.652592592603</v>
      </c>
    </row>
    <row r="1451" spans="1:17" x14ac:dyDescent="0.35">
      <c r="A1451" s="1">
        <v>43790</v>
      </c>
      <c r="B1451" t="s">
        <v>24</v>
      </c>
      <c r="C1451" t="s">
        <v>1298</v>
      </c>
      <c r="D1451" t="s">
        <v>1178</v>
      </c>
      <c r="F1451" t="s">
        <v>1299</v>
      </c>
      <c r="G1451" t="s">
        <v>1103</v>
      </c>
      <c r="H1451" t="s">
        <v>23</v>
      </c>
      <c r="J1451" s="2">
        <v>0</v>
      </c>
      <c r="K1451" s="3">
        <v>325.49</v>
      </c>
      <c r="M1451" t="s">
        <v>31</v>
      </c>
      <c r="P1451" t="s">
        <v>22</v>
      </c>
      <c r="Q1451" s="1">
        <v>43889.652592592603</v>
      </c>
    </row>
    <row r="1452" spans="1:17" x14ac:dyDescent="0.35">
      <c r="A1452" s="1">
        <v>43790</v>
      </c>
      <c r="B1452" t="s">
        <v>24</v>
      </c>
      <c r="C1452" t="s">
        <v>1300</v>
      </c>
      <c r="D1452" t="s">
        <v>1301</v>
      </c>
      <c r="F1452" t="s">
        <v>1302</v>
      </c>
      <c r="G1452" t="s">
        <v>1103</v>
      </c>
      <c r="H1452" t="s">
        <v>23</v>
      </c>
      <c r="J1452" s="2">
        <v>0</v>
      </c>
      <c r="K1452" s="3">
        <v>6225</v>
      </c>
      <c r="M1452" t="s">
        <v>31</v>
      </c>
      <c r="P1452" t="s">
        <v>22</v>
      </c>
      <c r="Q1452" s="1">
        <v>43889.652592592603</v>
      </c>
    </row>
    <row r="1453" spans="1:17" x14ac:dyDescent="0.35">
      <c r="A1453" s="1">
        <v>43790</v>
      </c>
      <c r="B1453" t="s">
        <v>24</v>
      </c>
      <c r="C1453" t="s">
        <v>1303</v>
      </c>
      <c r="D1453" t="s">
        <v>1304</v>
      </c>
      <c r="F1453" t="s">
        <v>1305</v>
      </c>
      <c r="G1453" t="s">
        <v>1103</v>
      </c>
      <c r="H1453" t="s">
        <v>23</v>
      </c>
      <c r="J1453" s="2">
        <v>0</v>
      </c>
      <c r="K1453" s="3">
        <v>1680</v>
      </c>
      <c r="M1453" t="s">
        <v>31</v>
      </c>
      <c r="P1453" t="s">
        <v>22</v>
      </c>
      <c r="Q1453" s="1">
        <v>43889.652592592603</v>
      </c>
    </row>
    <row r="1454" spans="1:17" x14ac:dyDescent="0.35">
      <c r="A1454" s="1">
        <v>43791</v>
      </c>
      <c r="B1454" t="s">
        <v>24</v>
      </c>
      <c r="C1454" t="s">
        <v>1308</v>
      </c>
      <c r="D1454" t="s">
        <v>1309</v>
      </c>
      <c r="F1454" t="s">
        <v>1310</v>
      </c>
      <c r="G1454" t="s">
        <v>1103</v>
      </c>
      <c r="H1454" t="s">
        <v>470</v>
      </c>
      <c r="I1454" t="s">
        <v>471</v>
      </c>
      <c r="J1454" s="2">
        <v>229.5</v>
      </c>
      <c r="K1454" s="3">
        <v>5854.55</v>
      </c>
      <c r="M1454" t="s">
        <v>31</v>
      </c>
      <c r="P1454" t="s">
        <v>22</v>
      </c>
      <c r="Q1454" s="1">
        <v>43889.652592592603</v>
      </c>
    </row>
    <row r="1455" spans="1:17" x14ac:dyDescent="0.35">
      <c r="A1455" s="1">
        <v>43810</v>
      </c>
      <c r="B1455" t="s">
        <v>24</v>
      </c>
      <c r="C1455" t="s">
        <v>1313</v>
      </c>
      <c r="D1455" t="s">
        <v>1314</v>
      </c>
      <c r="F1455" t="s">
        <v>1315</v>
      </c>
      <c r="G1455" t="s">
        <v>1103</v>
      </c>
      <c r="H1455" t="s">
        <v>23</v>
      </c>
      <c r="J1455" s="2">
        <v>0</v>
      </c>
      <c r="K1455" s="3">
        <v>16734</v>
      </c>
      <c r="M1455" t="s">
        <v>31</v>
      </c>
      <c r="P1455" t="s">
        <v>22</v>
      </c>
      <c r="Q1455" s="1">
        <v>43889.652592592603</v>
      </c>
    </row>
    <row r="1456" spans="1:17" x14ac:dyDescent="0.35">
      <c r="A1456" s="1">
        <v>43819</v>
      </c>
      <c r="B1456" t="s">
        <v>24</v>
      </c>
      <c r="C1456" t="s">
        <v>1316</v>
      </c>
      <c r="D1456" t="s">
        <v>1317</v>
      </c>
      <c r="F1456" t="s">
        <v>1318</v>
      </c>
      <c r="G1456" t="s">
        <v>1103</v>
      </c>
      <c r="H1456" t="s">
        <v>23</v>
      </c>
      <c r="J1456" s="2">
        <v>0</v>
      </c>
      <c r="K1456" s="3">
        <v>837</v>
      </c>
      <c r="M1456" t="s">
        <v>31</v>
      </c>
      <c r="P1456" t="s">
        <v>22</v>
      </c>
      <c r="Q1456" s="1">
        <v>43889.652592592603</v>
      </c>
    </row>
    <row r="1457" spans="1:17" x14ac:dyDescent="0.35">
      <c r="A1457" s="1">
        <v>43819</v>
      </c>
      <c r="B1457" t="s">
        <v>24</v>
      </c>
      <c r="C1457" t="s">
        <v>1319</v>
      </c>
      <c r="D1457" t="s">
        <v>1130</v>
      </c>
      <c r="F1457" t="s">
        <v>1320</v>
      </c>
      <c r="G1457" t="s">
        <v>1103</v>
      </c>
      <c r="H1457" t="s">
        <v>23</v>
      </c>
      <c r="J1457" s="2">
        <v>0</v>
      </c>
      <c r="K1457" s="3">
        <v>1671.99</v>
      </c>
      <c r="M1457" t="s">
        <v>31</v>
      </c>
      <c r="P1457" t="s">
        <v>22</v>
      </c>
      <c r="Q1457" s="1">
        <v>43949.722777777781</v>
      </c>
    </row>
    <row r="1458" spans="1:17" x14ac:dyDescent="0.35">
      <c r="A1458" s="1">
        <v>43819</v>
      </c>
      <c r="B1458" t="s">
        <v>24</v>
      </c>
      <c r="C1458" t="s">
        <v>1321</v>
      </c>
      <c r="D1458" t="s">
        <v>1322</v>
      </c>
      <c r="F1458" t="s">
        <v>1323</v>
      </c>
      <c r="G1458" t="s">
        <v>1103</v>
      </c>
      <c r="H1458" t="s">
        <v>23</v>
      </c>
      <c r="J1458" s="2">
        <v>0</v>
      </c>
      <c r="K1458" s="3">
        <v>30250</v>
      </c>
      <c r="M1458" t="s">
        <v>31</v>
      </c>
      <c r="P1458" t="s">
        <v>22</v>
      </c>
      <c r="Q1458" s="1">
        <v>43889.652592592603</v>
      </c>
    </row>
    <row r="1459" spans="1:17" x14ac:dyDescent="0.35">
      <c r="A1459" s="1">
        <v>43819</v>
      </c>
      <c r="B1459" t="s">
        <v>24</v>
      </c>
      <c r="C1459" t="s">
        <v>1324</v>
      </c>
      <c r="D1459" t="s">
        <v>1325</v>
      </c>
      <c r="F1459" t="s">
        <v>1326</v>
      </c>
      <c r="G1459" t="s">
        <v>1103</v>
      </c>
      <c r="H1459" t="s">
        <v>23</v>
      </c>
      <c r="J1459" s="2">
        <v>0</v>
      </c>
      <c r="K1459" s="3">
        <v>2578</v>
      </c>
      <c r="M1459" t="s">
        <v>31</v>
      </c>
      <c r="P1459" t="s">
        <v>22</v>
      </c>
      <c r="Q1459" s="1">
        <v>43889.652592592603</v>
      </c>
    </row>
    <row r="1460" spans="1:17" x14ac:dyDescent="0.35">
      <c r="A1460" s="1">
        <v>43819</v>
      </c>
      <c r="B1460" t="s">
        <v>24</v>
      </c>
      <c r="C1460" t="s">
        <v>1327</v>
      </c>
      <c r="D1460" t="s">
        <v>1328</v>
      </c>
      <c r="F1460" t="s">
        <v>1329</v>
      </c>
      <c r="G1460" t="s">
        <v>1103</v>
      </c>
      <c r="H1460" t="s">
        <v>23</v>
      </c>
      <c r="J1460" s="2">
        <v>0</v>
      </c>
      <c r="K1460" s="3">
        <v>36977</v>
      </c>
      <c r="M1460" t="s">
        <v>31</v>
      </c>
      <c r="P1460" t="s">
        <v>22</v>
      </c>
      <c r="Q1460" s="1">
        <v>43889.652592592603</v>
      </c>
    </row>
    <row r="1461" spans="1:17" x14ac:dyDescent="0.35">
      <c r="A1461" s="1">
        <v>43819</v>
      </c>
      <c r="B1461" t="s">
        <v>24</v>
      </c>
      <c r="C1461" t="s">
        <v>1330</v>
      </c>
      <c r="D1461" t="s">
        <v>1331</v>
      </c>
      <c r="F1461" t="s">
        <v>1332</v>
      </c>
      <c r="G1461" t="s">
        <v>1103</v>
      </c>
      <c r="H1461" t="s">
        <v>23</v>
      </c>
      <c r="J1461" s="2">
        <v>0</v>
      </c>
      <c r="K1461" s="3">
        <v>7500</v>
      </c>
      <c r="M1461" t="s">
        <v>31</v>
      </c>
      <c r="P1461" t="s">
        <v>22</v>
      </c>
      <c r="Q1461" s="1">
        <v>43889.652592592603</v>
      </c>
    </row>
    <row r="1462" spans="1:17" x14ac:dyDescent="0.35">
      <c r="A1462" s="1">
        <v>43819</v>
      </c>
      <c r="B1462" t="s">
        <v>24</v>
      </c>
      <c r="C1462" t="s">
        <v>1333</v>
      </c>
      <c r="D1462" t="s">
        <v>1334</v>
      </c>
      <c r="F1462" t="s">
        <v>1335</v>
      </c>
      <c r="G1462" t="s">
        <v>1103</v>
      </c>
      <c r="H1462" t="s">
        <v>470</v>
      </c>
      <c r="I1462" t="s">
        <v>471</v>
      </c>
      <c r="J1462" s="2">
        <v>216.52</v>
      </c>
      <c r="K1462" s="3">
        <v>5509.35</v>
      </c>
      <c r="M1462" t="s">
        <v>31</v>
      </c>
      <c r="P1462" t="s">
        <v>22</v>
      </c>
      <c r="Q1462" s="1">
        <v>43889.652592592603</v>
      </c>
    </row>
    <row r="1463" spans="1:17" x14ac:dyDescent="0.35">
      <c r="A1463" s="1">
        <v>43819</v>
      </c>
      <c r="B1463" t="s">
        <v>24</v>
      </c>
      <c r="C1463" t="s">
        <v>1336</v>
      </c>
      <c r="D1463" t="s">
        <v>1334</v>
      </c>
      <c r="F1463" t="s">
        <v>1337</v>
      </c>
      <c r="G1463" t="s">
        <v>1103</v>
      </c>
      <c r="H1463" t="s">
        <v>470</v>
      </c>
      <c r="I1463" t="s">
        <v>471</v>
      </c>
      <c r="J1463" s="2">
        <v>59.84</v>
      </c>
      <c r="K1463" s="3">
        <v>1522.63</v>
      </c>
      <c r="M1463" t="s">
        <v>31</v>
      </c>
      <c r="P1463" t="s">
        <v>22</v>
      </c>
      <c r="Q1463" s="1">
        <v>43889.652592592603</v>
      </c>
    </row>
    <row r="1464" spans="1:17" x14ac:dyDescent="0.35">
      <c r="A1464" s="1">
        <v>43819</v>
      </c>
      <c r="B1464" t="s">
        <v>24</v>
      </c>
      <c r="C1464" t="s">
        <v>1338</v>
      </c>
      <c r="D1464" t="s">
        <v>1339</v>
      </c>
      <c r="F1464" t="s">
        <v>1340</v>
      </c>
      <c r="G1464" t="s">
        <v>1103</v>
      </c>
      <c r="H1464" t="s">
        <v>470</v>
      </c>
      <c r="I1464" t="s">
        <v>471</v>
      </c>
      <c r="J1464" s="2">
        <v>140.81</v>
      </c>
      <c r="K1464" s="3">
        <v>3582.91</v>
      </c>
      <c r="M1464" t="s">
        <v>31</v>
      </c>
      <c r="P1464" t="s">
        <v>22</v>
      </c>
      <c r="Q1464" s="1">
        <v>43889.652592592603</v>
      </c>
    </row>
    <row r="1465" spans="1:17" x14ac:dyDescent="0.35">
      <c r="A1465" s="1">
        <v>43819</v>
      </c>
      <c r="B1465" t="s">
        <v>24</v>
      </c>
      <c r="C1465" t="s">
        <v>1341</v>
      </c>
      <c r="D1465" t="s">
        <v>1334</v>
      </c>
      <c r="F1465" t="s">
        <v>1342</v>
      </c>
      <c r="G1465" t="s">
        <v>1103</v>
      </c>
      <c r="H1465" t="s">
        <v>470</v>
      </c>
      <c r="I1465" t="s">
        <v>471</v>
      </c>
      <c r="J1465" s="2">
        <v>213.58</v>
      </c>
      <c r="K1465" s="3">
        <v>5434.54</v>
      </c>
      <c r="M1465" t="s">
        <v>31</v>
      </c>
      <c r="P1465" t="s">
        <v>22</v>
      </c>
      <c r="Q1465" s="1">
        <v>43889.652592592603</v>
      </c>
    </row>
    <row r="1466" spans="1:17" x14ac:dyDescent="0.35">
      <c r="A1466" s="1">
        <v>43819</v>
      </c>
      <c r="B1466" t="s">
        <v>24</v>
      </c>
      <c r="C1466" t="s">
        <v>1343</v>
      </c>
      <c r="D1466" t="s">
        <v>1334</v>
      </c>
      <c r="F1466" t="s">
        <v>1344</v>
      </c>
      <c r="G1466" t="s">
        <v>1103</v>
      </c>
      <c r="H1466" t="s">
        <v>470</v>
      </c>
      <c r="I1466" t="s">
        <v>471</v>
      </c>
      <c r="J1466" s="2">
        <v>800.65</v>
      </c>
      <c r="K1466" s="3">
        <v>20372.54</v>
      </c>
      <c r="M1466" t="s">
        <v>31</v>
      </c>
      <c r="P1466" t="s">
        <v>22</v>
      </c>
      <c r="Q1466" s="1">
        <v>43889.652592592603</v>
      </c>
    </row>
    <row r="1467" spans="1:17" x14ac:dyDescent="0.35">
      <c r="A1467" s="1">
        <v>43822</v>
      </c>
      <c r="B1467" t="s">
        <v>24</v>
      </c>
      <c r="C1467" t="s">
        <v>1345</v>
      </c>
      <c r="D1467" t="s">
        <v>1346</v>
      </c>
      <c r="F1467" t="s">
        <v>1347</v>
      </c>
      <c r="G1467" t="s">
        <v>1103</v>
      </c>
      <c r="H1467" t="s">
        <v>470</v>
      </c>
      <c r="I1467" t="s">
        <v>471</v>
      </c>
      <c r="J1467" s="2">
        <v>121.98</v>
      </c>
      <c r="K1467" s="3">
        <v>3110.49</v>
      </c>
      <c r="M1467" t="s">
        <v>31</v>
      </c>
      <c r="P1467" t="s">
        <v>22</v>
      </c>
      <c r="Q1467" s="1">
        <v>43889.652592592603</v>
      </c>
    </row>
    <row r="1468" spans="1:17" x14ac:dyDescent="0.35">
      <c r="A1468" s="1">
        <v>43822</v>
      </c>
      <c r="B1468" t="s">
        <v>24</v>
      </c>
      <c r="C1468" t="s">
        <v>1348</v>
      </c>
      <c r="D1468" t="s">
        <v>1199</v>
      </c>
      <c r="F1468" t="s">
        <v>1349</v>
      </c>
      <c r="G1468" t="s">
        <v>1103</v>
      </c>
      <c r="H1468" t="s">
        <v>470</v>
      </c>
      <c r="I1468" t="s">
        <v>471</v>
      </c>
      <c r="J1468" s="2">
        <v>53.96</v>
      </c>
      <c r="K1468" s="3">
        <v>1375.98</v>
      </c>
      <c r="M1468" t="s">
        <v>31</v>
      </c>
      <c r="P1468" t="s">
        <v>22</v>
      </c>
      <c r="Q1468" s="1">
        <v>43889.652592592603</v>
      </c>
    </row>
    <row r="1469" spans="1:17" x14ac:dyDescent="0.35">
      <c r="A1469" s="1">
        <v>43822</v>
      </c>
      <c r="B1469" t="s">
        <v>24</v>
      </c>
      <c r="C1469" t="s">
        <v>1350</v>
      </c>
      <c r="D1469" t="s">
        <v>1199</v>
      </c>
      <c r="F1469" t="s">
        <v>1351</v>
      </c>
      <c r="G1469" t="s">
        <v>1103</v>
      </c>
      <c r="H1469" t="s">
        <v>470</v>
      </c>
      <c r="I1469" t="s">
        <v>471</v>
      </c>
      <c r="J1469" s="2">
        <v>45.66</v>
      </c>
      <c r="K1469" s="3">
        <v>1164.33</v>
      </c>
      <c r="M1469" t="s">
        <v>31</v>
      </c>
      <c r="P1469" t="s">
        <v>22</v>
      </c>
      <c r="Q1469" s="1">
        <v>43889.652592592603</v>
      </c>
    </row>
    <row r="1470" spans="1:17" x14ac:dyDescent="0.35">
      <c r="A1470" s="1">
        <v>43829</v>
      </c>
      <c r="B1470" t="s">
        <v>24</v>
      </c>
      <c r="C1470" t="s">
        <v>1352</v>
      </c>
      <c r="D1470" t="s">
        <v>1353</v>
      </c>
      <c r="F1470" t="s">
        <v>1354</v>
      </c>
      <c r="G1470" t="s">
        <v>1103</v>
      </c>
      <c r="H1470" t="s">
        <v>23</v>
      </c>
      <c r="J1470" s="2">
        <v>0</v>
      </c>
      <c r="K1470" s="3">
        <v>5059</v>
      </c>
      <c r="M1470" t="s">
        <v>31</v>
      </c>
      <c r="P1470" t="s">
        <v>22</v>
      </c>
      <c r="Q1470" s="1">
        <v>43889.652592592603</v>
      </c>
    </row>
    <row r="1471" spans="1:17" x14ac:dyDescent="0.35">
      <c r="A1471" s="1">
        <v>43829</v>
      </c>
      <c r="B1471" t="s">
        <v>24</v>
      </c>
      <c r="C1471" t="s">
        <v>1355</v>
      </c>
      <c r="D1471" t="s">
        <v>1178</v>
      </c>
      <c r="F1471" t="s">
        <v>1283</v>
      </c>
      <c r="G1471" t="s">
        <v>1103</v>
      </c>
      <c r="H1471" t="s">
        <v>23</v>
      </c>
      <c r="J1471" s="2">
        <v>0</v>
      </c>
      <c r="K1471" s="3">
        <v>325</v>
      </c>
      <c r="M1471" t="s">
        <v>31</v>
      </c>
      <c r="P1471" t="s">
        <v>22</v>
      </c>
      <c r="Q1471" s="1">
        <v>43889.652592592603</v>
      </c>
    </row>
    <row r="1472" spans="1:17" x14ac:dyDescent="0.35">
      <c r="A1472" s="1">
        <v>43829</v>
      </c>
      <c r="B1472" t="s">
        <v>24</v>
      </c>
      <c r="C1472" t="s">
        <v>1356</v>
      </c>
      <c r="D1472" t="s">
        <v>1158</v>
      </c>
      <c r="F1472" t="s">
        <v>1357</v>
      </c>
      <c r="G1472" t="s">
        <v>1103</v>
      </c>
      <c r="H1472" t="s">
        <v>23</v>
      </c>
      <c r="J1472" s="2">
        <v>0</v>
      </c>
      <c r="K1472" s="3">
        <v>175878.34</v>
      </c>
      <c r="P1472" t="s">
        <v>451</v>
      </c>
      <c r="Q1472" s="1">
        <v>44091.501493055563</v>
      </c>
    </row>
    <row r="1473" spans="1:17" x14ac:dyDescent="0.35">
      <c r="A1473" s="1">
        <v>43829</v>
      </c>
      <c r="B1473" t="s">
        <v>24</v>
      </c>
      <c r="C1473" t="s">
        <v>1358</v>
      </c>
      <c r="D1473" t="s">
        <v>1353</v>
      </c>
      <c r="F1473" t="s">
        <v>1359</v>
      </c>
      <c r="G1473" t="s">
        <v>1103</v>
      </c>
      <c r="H1473" t="s">
        <v>23</v>
      </c>
      <c r="J1473" s="2">
        <v>0</v>
      </c>
      <c r="K1473" s="3">
        <v>20560</v>
      </c>
      <c r="M1473" t="s">
        <v>31</v>
      </c>
      <c r="P1473" t="s">
        <v>22</v>
      </c>
      <c r="Q1473" s="1">
        <v>43889.652592592603</v>
      </c>
    </row>
    <row r="1474" spans="1:17" x14ac:dyDescent="0.35">
      <c r="A1474" s="1">
        <v>43829</v>
      </c>
      <c r="B1474" t="s">
        <v>24</v>
      </c>
      <c r="C1474" t="s">
        <v>1360</v>
      </c>
      <c r="D1474" t="s">
        <v>1361</v>
      </c>
      <c r="F1474" t="s">
        <v>1362</v>
      </c>
      <c r="G1474" t="s">
        <v>1103</v>
      </c>
      <c r="H1474" t="s">
        <v>23</v>
      </c>
      <c r="J1474" s="2">
        <v>0</v>
      </c>
      <c r="K1474" s="3">
        <v>2342</v>
      </c>
      <c r="M1474" t="s">
        <v>31</v>
      </c>
      <c r="P1474" t="s">
        <v>22</v>
      </c>
      <c r="Q1474" s="1">
        <v>43889.652592592603</v>
      </c>
    </row>
    <row r="1475" spans="1:17" x14ac:dyDescent="0.35">
      <c r="A1475" s="1">
        <v>43829</v>
      </c>
      <c r="B1475" t="s">
        <v>24</v>
      </c>
      <c r="C1475" t="s">
        <v>1368</v>
      </c>
      <c r="D1475" t="s">
        <v>1369</v>
      </c>
      <c r="F1475" t="s">
        <v>1370</v>
      </c>
      <c r="G1475" t="s">
        <v>1103</v>
      </c>
      <c r="H1475" t="s">
        <v>470</v>
      </c>
      <c r="I1475" t="s">
        <v>471</v>
      </c>
      <c r="J1475" s="2">
        <v>298.5</v>
      </c>
      <c r="K1475" s="3">
        <v>7599.81</v>
      </c>
      <c r="M1475" t="s">
        <v>31</v>
      </c>
      <c r="P1475" t="s">
        <v>22</v>
      </c>
      <c r="Q1475" s="1">
        <v>43889.652592592603</v>
      </c>
    </row>
    <row r="1476" spans="1:17" x14ac:dyDescent="0.35">
      <c r="A1476" s="1">
        <v>43843</v>
      </c>
      <c r="B1476" t="s">
        <v>24</v>
      </c>
      <c r="C1476" t="s">
        <v>1371</v>
      </c>
      <c r="D1476" t="s">
        <v>1322</v>
      </c>
      <c r="F1476" t="s">
        <v>1372</v>
      </c>
      <c r="G1476" t="s">
        <v>1103</v>
      </c>
      <c r="H1476" t="s">
        <v>23</v>
      </c>
      <c r="J1476" s="2">
        <v>0</v>
      </c>
      <c r="K1476" s="3">
        <v>30250</v>
      </c>
      <c r="M1476" t="s">
        <v>31</v>
      </c>
      <c r="P1476" t="s">
        <v>22</v>
      </c>
      <c r="Q1476" s="1">
        <v>43949.722777777781</v>
      </c>
    </row>
    <row r="1477" spans="1:17" x14ac:dyDescent="0.35">
      <c r="A1477" s="1">
        <v>43843</v>
      </c>
      <c r="B1477" t="s">
        <v>24</v>
      </c>
      <c r="C1477" t="s">
        <v>1373</v>
      </c>
      <c r="D1477" t="s">
        <v>1266</v>
      </c>
      <c r="F1477" t="s">
        <v>1374</v>
      </c>
      <c r="G1477" t="s">
        <v>1103</v>
      </c>
      <c r="H1477" t="s">
        <v>23</v>
      </c>
      <c r="J1477" s="2">
        <v>0</v>
      </c>
      <c r="K1477" s="3">
        <v>5409</v>
      </c>
      <c r="M1477" t="s">
        <v>31</v>
      </c>
      <c r="P1477" t="s">
        <v>22</v>
      </c>
      <c r="Q1477" s="1">
        <v>43949.722777777781</v>
      </c>
    </row>
    <row r="1478" spans="1:17" x14ac:dyDescent="0.35">
      <c r="A1478" s="1">
        <v>43853</v>
      </c>
      <c r="B1478" t="s">
        <v>24</v>
      </c>
      <c r="C1478" t="s">
        <v>1375</v>
      </c>
      <c r="D1478" t="s">
        <v>1376</v>
      </c>
      <c r="F1478" t="s">
        <v>1377</v>
      </c>
      <c r="G1478" t="s">
        <v>1103</v>
      </c>
      <c r="H1478" t="s">
        <v>23</v>
      </c>
      <c r="J1478" s="2">
        <v>0</v>
      </c>
      <c r="K1478" s="3">
        <v>6473.5</v>
      </c>
      <c r="M1478" t="s">
        <v>31</v>
      </c>
      <c r="P1478" t="s">
        <v>22</v>
      </c>
      <c r="Q1478" s="1">
        <v>43949.722777777781</v>
      </c>
    </row>
    <row r="1479" spans="1:17" x14ac:dyDescent="0.35">
      <c r="A1479" s="1">
        <v>43853</v>
      </c>
      <c r="B1479" t="s">
        <v>24</v>
      </c>
      <c r="C1479" t="s">
        <v>1378</v>
      </c>
      <c r="D1479" t="s">
        <v>1217</v>
      </c>
      <c r="F1479" t="s">
        <v>1379</v>
      </c>
      <c r="G1479" t="s">
        <v>1103</v>
      </c>
      <c r="H1479" t="s">
        <v>23</v>
      </c>
      <c r="J1479" s="2">
        <v>0</v>
      </c>
      <c r="K1479" s="3">
        <v>3497</v>
      </c>
      <c r="M1479" t="s">
        <v>31</v>
      </c>
      <c r="P1479" t="s">
        <v>22</v>
      </c>
      <c r="Q1479" s="1">
        <v>43949.722777777781</v>
      </c>
    </row>
    <row r="1480" spans="1:17" x14ac:dyDescent="0.35">
      <c r="A1480" s="1">
        <v>43867</v>
      </c>
      <c r="B1480" t="s">
        <v>24</v>
      </c>
      <c r="C1480" t="s">
        <v>1391</v>
      </c>
      <c r="D1480" t="s">
        <v>1266</v>
      </c>
      <c r="F1480" t="s">
        <v>1392</v>
      </c>
      <c r="G1480" t="s">
        <v>1103</v>
      </c>
      <c r="H1480" t="s">
        <v>23</v>
      </c>
      <c r="J1480" s="2">
        <v>0</v>
      </c>
      <c r="K1480" s="3">
        <v>19500</v>
      </c>
      <c r="M1480" t="s">
        <v>31</v>
      </c>
      <c r="P1480" t="s">
        <v>22</v>
      </c>
      <c r="Q1480" s="1">
        <v>43949.722777777781</v>
      </c>
    </row>
    <row r="1481" spans="1:17" x14ac:dyDescent="0.35">
      <c r="A1481" s="1">
        <v>43879</v>
      </c>
      <c r="B1481" t="s">
        <v>24</v>
      </c>
      <c r="C1481" t="s">
        <v>1402</v>
      </c>
      <c r="D1481" t="s">
        <v>1193</v>
      </c>
      <c r="F1481" t="s">
        <v>1403</v>
      </c>
      <c r="G1481" t="s">
        <v>1103</v>
      </c>
      <c r="H1481" t="s">
        <v>23</v>
      </c>
      <c r="J1481" s="2">
        <v>0</v>
      </c>
      <c r="K1481" s="3">
        <v>4661</v>
      </c>
      <c r="M1481" t="s">
        <v>31</v>
      </c>
      <c r="P1481" t="s">
        <v>22</v>
      </c>
      <c r="Q1481" s="1">
        <v>43949.722777777781</v>
      </c>
    </row>
    <row r="1482" spans="1:17" x14ac:dyDescent="0.35">
      <c r="A1482" s="1">
        <v>43886</v>
      </c>
      <c r="B1482" t="s">
        <v>24</v>
      </c>
      <c r="C1482" t="s">
        <v>1416</v>
      </c>
      <c r="D1482" t="s">
        <v>1158</v>
      </c>
      <c r="F1482" t="s">
        <v>1417</v>
      </c>
      <c r="G1482" t="s">
        <v>1103</v>
      </c>
      <c r="H1482" t="s">
        <v>23</v>
      </c>
      <c r="J1482" s="2">
        <v>0</v>
      </c>
      <c r="K1482" s="3">
        <v>165309.1</v>
      </c>
      <c r="M1482" t="s">
        <v>31</v>
      </c>
      <c r="P1482" t="s">
        <v>22</v>
      </c>
      <c r="Q1482" s="1">
        <v>43949.722777777781</v>
      </c>
    </row>
    <row r="1483" spans="1:17" x14ac:dyDescent="0.35">
      <c r="A1483" s="1">
        <v>43915</v>
      </c>
      <c r="B1483" t="s">
        <v>24</v>
      </c>
      <c r="C1483" t="s">
        <v>1452</v>
      </c>
      <c r="D1483" t="s">
        <v>1334</v>
      </c>
      <c r="F1483" t="s">
        <v>1453</v>
      </c>
      <c r="G1483" t="s">
        <v>1103</v>
      </c>
      <c r="H1483" t="s">
        <v>470</v>
      </c>
      <c r="I1483" t="s">
        <v>471</v>
      </c>
      <c r="J1483" s="2">
        <v>543.49</v>
      </c>
      <c r="K1483" s="3">
        <v>14913.37</v>
      </c>
      <c r="M1483" t="s">
        <v>31</v>
      </c>
      <c r="P1483" t="s">
        <v>22</v>
      </c>
      <c r="Q1483" s="1">
        <v>43949.722777777781</v>
      </c>
    </row>
    <row r="1484" spans="1:17" x14ac:dyDescent="0.35">
      <c r="A1484" s="1">
        <v>43879</v>
      </c>
      <c r="B1484" t="s">
        <v>722</v>
      </c>
      <c r="C1484" t="s">
        <v>1521</v>
      </c>
      <c r="D1484" t="s">
        <v>61</v>
      </c>
      <c r="E1484" t="s">
        <v>62</v>
      </c>
      <c r="F1484" t="s">
        <v>1522</v>
      </c>
      <c r="G1484" t="s">
        <v>1523</v>
      </c>
      <c r="H1484" t="s">
        <v>35</v>
      </c>
      <c r="J1484" s="2">
        <v>0</v>
      </c>
      <c r="K1484" s="3">
        <v>2455</v>
      </c>
      <c r="M1484" t="s">
        <v>31</v>
      </c>
      <c r="P1484" t="s">
        <v>22</v>
      </c>
      <c r="Q1484" s="1">
        <v>43949.722777777781</v>
      </c>
    </row>
    <row r="1485" spans="1:17" x14ac:dyDescent="0.35">
      <c r="A1485" s="1">
        <v>43929</v>
      </c>
      <c r="B1485" t="s">
        <v>24</v>
      </c>
      <c r="C1485" t="s">
        <v>1604</v>
      </c>
      <c r="F1485" t="s">
        <v>267</v>
      </c>
      <c r="G1485" t="s">
        <v>330</v>
      </c>
      <c r="H1485" t="s">
        <v>23</v>
      </c>
      <c r="J1485" s="2">
        <v>0</v>
      </c>
      <c r="K1485" s="3">
        <v>3600</v>
      </c>
      <c r="P1485" t="s">
        <v>451</v>
      </c>
      <c r="Q1485" s="1">
        <v>44055.597627314812</v>
      </c>
    </row>
    <row r="1486" spans="1:17" x14ac:dyDescent="0.35">
      <c r="A1486" s="1">
        <v>43929</v>
      </c>
      <c r="B1486" t="s">
        <v>24</v>
      </c>
      <c r="C1486" t="s">
        <v>1605</v>
      </c>
      <c r="F1486" t="s">
        <v>403</v>
      </c>
      <c r="G1486" t="s">
        <v>330</v>
      </c>
      <c r="H1486" t="s">
        <v>23</v>
      </c>
      <c r="J1486" s="2">
        <v>0</v>
      </c>
      <c r="K1486" s="3">
        <v>1800</v>
      </c>
      <c r="P1486" t="s">
        <v>451</v>
      </c>
      <c r="Q1486" s="1">
        <v>44055.597685185188</v>
      </c>
    </row>
    <row r="1487" spans="1:17" x14ac:dyDescent="0.35">
      <c r="A1487" s="1">
        <v>43658</v>
      </c>
      <c r="B1487" t="s">
        <v>24</v>
      </c>
      <c r="C1487" t="s">
        <v>1610</v>
      </c>
      <c r="D1487" t="s">
        <v>1611</v>
      </c>
      <c r="F1487" t="s">
        <v>1612</v>
      </c>
      <c r="G1487" t="s">
        <v>1609</v>
      </c>
      <c r="H1487" t="s">
        <v>23</v>
      </c>
      <c r="J1487" s="2">
        <v>0</v>
      </c>
      <c r="K1487" s="3">
        <v>100</v>
      </c>
      <c r="M1487" t="s">
        <v>31</v>
      </c>
      <c r="P1487" t="s">
        <v>22</v>
      </c>
      <c r="Q1487" s="1">
        <v>43949.722777777781</v>
      </c>
    </row>
    <row r="1488" spans="1:17" x14ac:dyDescent="0.35">
      <c r="A1488" s="1">
        <v>43658</v>
      </c>
      <c r="B1488" t="s">
        <v>24</v>
      </c>
      <c r="C1488" t="s">
        <v>1613</v>
      </c>
      <c r="E1488" t="s">
        <v>1614</v>
      </c>
      <c r="F1488" t="s">
        <v>1615</v>
      </c>
      <c r="G1488" t="s">
        <v>1609</v>
      </c>
      <c r="H1488" t="s">
        <v>23</v>
      </c>
      <c r="J1488" s="2">
        <v>0</v>
      </c>
      <c r="K1488" s="3">
        <v>1200</v>
      </c>
      <c r="M1488" t="s">
        <v>31</v>
      </c>
      <c r="P1488" t="s">
        <v>22</v>
      </c>
      <c r="Q1488" s="1">
        <v>43889.652592592603</v>
      </c>
    </row>
    <row r="1489" spans="1:17" x14ac:dyDescent="0.35">
      <c r="A1489" s="1">
        <v>43658</v>
      </c>
      <c r="B1489" t="s">
        <v>24</v>
      </c>
      <c r="C1489" t="s">
        <v>1616</v>
      </c>
      <c r="E1489" t="s">
        <v>1614</v>
      </c>
      <c r="F1489" t="s">
        <v>1617</v>
      </c>
      <c r="G1489" t="s">
        <v>1609</v>
      </c>
      <c r="H1489" t="s">
        <v>23</v>
      </c>
      <c r="J1489" s="2">
        <v>0</v>
      </c>
      <c r="K1489" s="3">
        <v>1600</v>
      </c>
      <c r="M1489" t="s">
        <v>31</v>
      </c>
      <c r="P1489" t="s">
        <v>22</v>
      </c>
      <c r="Q1489" s="1">
        <v>43889.652592592603</v>
      </c>
    </row>
    <row r="1490" spans="1:17" x14ac:dyDescent="0.35">
      <c r="A1490" s="1">
        <v>43668</v>
      </c>
      <c r="B1490" t="s">
        <v>24</v>
      </c>
      <c r="C1490" t="s">
        <v>1654</v>
      </c>
      <c r="D1490" t="s">
        <v>1655</v>
      </c>
      <c r="E1490" t="s">
        <v>1656</v>
      </c>
      <c r="F1490" t="s">
        <v>1657</v>
      </c>
      <c r="G1490" t="s">
        <v>1609</v>
      </c>
      <c r="H1490" t="s">
        <v>23</v>
      </c>
      <c r="J1490" s="2">
        <v>0</v>
      </c>
      <c r="K1490" s="3">
        <v>76000</v>
      </c>
      <c r="M1490" t="s">
        <v>31</v>
      </c>
      <c r="P1490" t="s">
        <v>22</v>
      </c>
      <c r="Q1490" s="1">
        <v>43949.722777777781</v>
      </c>
    </row>
    <row r="1491" spans="1:17" x14ac:dyDescent="0.35">
      <c r="A1491" s="1">
        <v>43742</v>
      </c>
      <c r="B1491" t="s">
        <v>24</v>
      </c>
      <c r="C1491" t="s">
        <v>1691</v>
      </c>
      <c r="E1491" t="s">
        <v>1692</v>
      </c>
      <c r="F1491" t="s">
        <v>1693</v>
      </c>
      <c r="G1491" t="s">
        <v>1609</v>
      </c>
      <c r="H1491" t="s">
        <v>749</v>
      </c>
      <c r="J1491" s="2">
        <v>0</v>
      </c>
      <c r="K1491" s="3">
        <v>5700</v>
      </c>
      <c r="L1491" t="s">
        <v>750</v>
      </c>
      <c r="M1491" t="s">
        <v>31</v>
      </c>
      <c r="P1491" t="s">
        <v>22</v>
      </c>
      <c r="Q1491" s="1">
        <v>43949.722777777781</v>
      </c>
    </row>
    <row r="1492" spans="1:17" x14ac:dyDescent="0.35">
      <c r="A1492" s="1">
        <v>43742</v>
      </c>
      <c r="B1492" t="s">
        <v>24</v>
      </c>
      <c r="C1492" t="s">
        <v>1694</v>
      </c>
      <c r="E1492" t="s">
        <v>1692</v>
      </c>
      <c r="F1492" t="s">
        <v>1693</v>
      </c>
      <c r="G1492" t="s">
        <v>1609</v>
      </c>
      <c r="H1492" t="s">
        <v>749</v>
      </c>
      <c r="J1492" s="2">
        <v>0</v>
      </c>
      <c r="K1492" s="3">
        <v>130</v>
      </c>
      <c r="L1492" t="s">
        <v>750</v>
      </c>
      <c r="M1492" t="s">
        <v>31</v>
      </c>
      <c r="P1492" t="s">
        <v>22</v>
      </c>
      <c r="Q1492" s="1">
        <v>43949.722777777781</v>
      </c>
    </row>
    <row r="1493" spans="1:17" x14ac:dyDescent="0.35">
      <c r="A1493" s="1">
        <v>43742</v>
      </c>
      <c r="B1493" t="s">
        <v>24</v>
      </c>
      <c r="C1493" t="s">
        <v>1695</v>
      </c>
      <c r="E1493" t="s">
        <v>1692</v>
      </c>
      <c r="F1493" t="s">
        <v>1693</v>
      </c>
      <c r="G1493" t="s">
        <v>1609</v>
      </c>
      <c r="H1493" t="s">
        <v>749</v>
      </c>
      <c r="J1493" s="2">
        <v>0</v>
      </c>
      <c r="K1493" s="3">
        <v>5830</v>
      </c>
      <c r="L1493" t="s">
        <v>750</v>
      </c>
      <c r="M1493" t="s">
        <v>31</v>
      </c>
      <c r="P1493" t="s">
        <v>22</v>
      </c>
      <c r="Q1493" s="1">
        <v>43949.722777777781</v>
      </c>
    </row>
    <row r="1494" spans="1:17" x14ac:dyDescent="0.35">
      <c r="A1494" s="1">
        <v>43742</v>
      </c>
      <c r="B1494" t="s">
        <v>24</v>
      </c>
      <c r="C1494" t="s">
        <v>1696</v>
      </c>
      <c r="E1494" t="s">
        <v>1692</v>
      </c>
      <c r="F1494" t="s">
        <v>1693</v>
      </c>
      <c r="G1494" t="s">
        <v>1609</v>
      </c>
      <c r="H1494" t="s">
        <v>749</v>
      </c>
      <c r="J1494" s="2">
        <v>0</v>
      </c>
      <c r="K1494" s="3">
        <v>5700</v>
      </c>
      <c r="L1494" t="s">
        <v>750</v>
      </c>
      <c r="M1494" t="s">
        <v>31</v>
      </c>
      <c r="P1494" t="s">
        <v>22</v>
      </c>
      <c r="Q1494" s="1">
        <v>43949.722777777781</v>
      </c>
    </row>
    <row r="1495" spans="1:17" x14ac:dyDescent="0.35">
      <c r="A1495" s="1">
        <v>43742</v>
      </c>
      <c r="B1495" t="s">
        <v>24</v>
      </c>
      <c r="C1495" t="s">
        <v>1697</v>
      </c>
      <c r="E1495" t="s">
        <v>1692</v>
      </c>
      <c r="F1495" t="s">
        <v>1693</v>
      </c>
      <c r="G1495" t="s">
        <v>1609</v>
      </c>
      <c r="H1495" t="s">
        <v>749</v>
      </c>
      <c r="J1495" s="2">
        <v>0</v>
      </c>
      <c r="K1495" s="3">
        <v>5700</v>
      </c>
      <c r="L1495" t="s">
        <v>750</v>
      </c>
      <c r="M1495" t="s">
        <v>31</v>
      </c>
      <c r="P1495" t="s">
        <v>22</v>
      </c>
      <c r="Q1495" s="1">
        <v>43949.722777777781</v>
      </c>
    </row>
    <row r="1496" spans="1:17" x14ac:dyDescent="0.35">
      <c r="A1496" s="1">
        <v>43742</v>
      </c>
      <c r="B1496" t="s">
        <v>24</v>
      </c>
      <c r="C1496" t="s">
        <v>1698</v>
      </c>
      <c r="E1496" t="s">
        <v>1692</v>
      </c>
      <c r="F1496" t="s">
        <v>1693</v>
      </c>
      <c r="G1496" t="s">
        <v>1609</v>
      </c>
      <c r="H1496" t="s">
        <v>749</v>
      </c>
      <c r="J1496" s="2">
        <v>0</v>
      </c>
      <c r="K1496" s="3">
        <v>5700</v>
      </c>
      <c r="L1496" t="s">
        <v>750</v>
      </c>
      <c r="M1496" t="s">
        <v>31</v>
      </c>
      <c r="P1496" t="s">
        <v>22</v>
      </c>
      <c r="Q1496" s="1">
        <v>43949.722777777781</v>
      </c>
    </row>
    <row r="1497" spans="1:17" x14ac:dyDescent="0.35">
      <c r="A1497" s="1">
        <v>43742</v>
      </c>
      <c r="B1497" t="s">
        <v>24</v>
      </c>
      <c r="C1497" t="s">
        <v>1699</v>
      </c>
      <c r="E1497" t="s">
        <v>1692</v>
      </c>
      <c r="F1497" t="s">
        <v>1693</v>
      </c>
      <c r="G1497" t="s">
        <v>1609</v>
      </c>
      <c r="H1497" t="s">
        <v>749</v>
      </c>
      <c r="J1497" s="2">
        <v>0</v>
      </c>
      <c r="K1497" s="3">
        <v>5700</v>
      </c>
      <c r="L1497" t="s">
        <v>750</v>
      </c>
      <c r="M1497" t="s">
        <v>31</v>
      </c>
      <c r="P1497" t="s">
        <v>22</v>
      </c>
      <c r="Q1497" s="1">
        <v>43949.722777777781</v>
      </c>
    </row>
    <row r="1498" spans="1:17" x14ac:dyDescent="0.35">
      <c r="A1498" s="1">
        <v>43742</v>
      </c>
      <c r="B1498" t="s">
        <v>24</v>
      </c>
      <c r="C1498" t="s">
        <v>1700</v>
      </c>
      <c r="E1498" t="s">
        <v>1692</v>
      </c>
      <c r="F1498" t="s">
        <v>1693</v>
      </c>
      <c r="G1498" t="s">
        <v>1609</v>
      </c>
      <c r="H1498" t="s">
        <v>749</v>
      </c>
      <c r="J1498" s="2">
        <v>0</v>
      </c>
      <c r="K1498" s="3">
        <v>5700</v>
      </c>
      <c r="L1498" t="s">
        <v>750</v>
      </c>
      <c r="M1498" t="s">
        <v>31</v>
      </c>
      <c r="P1498" t="s">
        <v>22</v>
      </c>
      <c r="Q1498" s="1">
        <v>43949.722777777781</v>
      </c>
    </row>
    <row r="1499" spans="1:17" x14ac:dyDescent="0.35">
      <c r="A1499" s="1">
        <v>43742</v>
      </c>
      <c r="B1499" t="s">
        <v>24</v>
      </c>
      <c r="C1499" t="s">
        <v>1701</v>
      </c>
      <c r="E1499" t="s">
        <v>1692</v>
      </c>
      <c r="F1499" t="s">
        <v>1693</v>
      </c>
      <c r="G1499" t="s">
        <v>1609</v>
      </c>
      <c r="H1499" t="s">
        <v>749</v>
      </c>
      <c r="J1499" s="2">
        <v>0</v>
      </c>
      <c r="K1499" s="3">
        <v>5700</v>
      </c>
      <c r="L1499" t="s">
        <v>750</v>
      </c>
      <c r="M1499" t="s">
        <v>31</v>
      </c>
      <c r="P1499" t="s">
        <v>22</v>
      </c>
      <c r="Q1499" s="1">
        <v>43949.722777777781</v>
      </c>
    </row>
    <row r="1500" spans="1:17" x14ac:dyDescent="0.35">
      <c r="A1500" s="1">
        <v>43742</v>
      </c>
      <c r="B1500" t="s">
        <v>24</v>
      </c>
      <c r="C1500" t="s">
        <v>1702</v>
      </c>
      <c r="E1500" t="s">
        <v>1692</v>
      </c>
      <c r="F1500" t="s">
        <v>1693</v>
      </c>
      <c r="G1500" t="s">
        <v>1609</v>
      </c>
      <c r="H1500" t="s">
        <v>749</v>
      </c>
      <c r="J1500" s="2">
        <v>0</v>
      </c>
      <c r="K1500" s="3">
        <v>5700</v>
      </c>
      <c r="L1500" t="s">
        <v>750</v>
      </c>
      <c r="M1500" t="s">
        <v>31</v>
      </c>
      <c r="P1500" t="s">
        <v>22</v>
      </c>
      <c r="Q1500" s="1">
        <v>43949.722777777781</v>
      </c>
    </row>
    <row r="1501" spans="1:17" x14ac:dyDescent="0.35">
      <c r="A1501" s="1">
        <v>43742</v>
      </c>
      <c r="B1501" t="s">
        <v>24</v>
      </c>
      <c r="C1501" t="s">
        <v>1703</v>
      </c>
      <c r="E1501" t="s">
        <v>1692</v>
      </c>
      <c r="F1501" t="s">
        <v>1693</v>
      </c>
      <c r="G1501" t="s">
        <v>1609</v>
      </c>
      <c r="H1501" t="s">
        <v>749</v>
      </c>
      <c r="J1501" s="2">
        <v>0</v>
      </c>
      <c r="K1501" s="3">
        <v>4560</v>
      </c>
      <c r="L1501" t="s">
        <v>750</v>
      </c>
      <c r="M1501" t="s">
        <v>31</v>
      </c>
      <c r="P1501" t="s">
        <v>22</v>
      </c>
      <c r="Q1501" s="1">
        <v>43949.722777777781</v>
      </c>
    </row>
    <row r="1502" spans="1:17" x14ac:dyDescent="0.35">
      <c r="A1502" s="1">
        <v>43742</v>
      </c>
      <c r="B1502" t="s">
        <v>24</v>
      </c>
      <c r="C1502" t="s">
        <v>1704</v>
      </c>
      <c r="E1502" t="s">
        <v>1692</v>
      </c>
      <c r="F1502" t="s">
        <v>1693</v>
      </c>
      <c r="G1502" t="s">
        <v>1609</v>
      </c>
      <c r="H1502" t="s">
        <v>749</v>
      </c>
      <c r="J1502" s="2">
        <v>0</v>
      </c>
      <c r="K1502" s="3">
        <v>5700</v>
      </c>
      <c r="L1502" t="s">
        <v>750</v>
      </c>
      <c r="M1502" t="s">
        <v>31</v>
      </c>
      <c r="P1502" t="s">
        <v>22</v>
      </c>
      <c r="Q1502" s="1">
        <v>43949.722777777781</v>
      </c>
    </row>
    <row r="1503" spans="1:17" x14ac:dyDescent="0.35">
      <c r="A1503" s="1">
        <v>43742</v>
      </c>
      <c r="B1503" t="s">
        <v>24</v>
      </c>
      <c r="C1503" t="s">
        <v>1705</v>
      </c>
      <c r="E1503" t="s">
        <v>1692</v>
      </c>
      <c r="F1503" t="s">
        <v>1693</v>
      </c>
      <c r="G1503" t="s">
        <v>1609</v>
      </c>
      <c r="H1503" t="s">
        <v>749</v>
      </c>
      <c r="J1503" s="2">
        <v>0</v>
      </c>
      <c r="K1503" s="3">
        <v>5700</v>
      </c>
      <c r="L1503" t="s">
        <v>750</v>
      </c>
      <c r="M1503" t="s">
        <v>31</v>
      </c>
      <c r="P1503" t="s">
        <v>22</v>
      </c>
      <c r="Q1503" s="1">
        <v>43949.722777777781</v>
      </c>
    </row>
    <row r="1504" spans="1:17" x14ac:dyDescent="0.35">
      <c r="A1504" s="1">
        <v>43742</v>
      </c>
      <c r="B1504" t="s">
        <v>24</v>
      </c>
      <c r="C1504" t="s">
        <v>1706</v>
      </c>
      <c r="E1504" t="s">
        <v>1692</v>
      </c>
      <c r="F1504" t="s">
        <v>1693</v>
      </c>
      <c r="G1504" t="s">
        <v>1609</v>
      </c>
      <c r="H1504" t="s">
        <v>749</v>
      </c>
      <c r="J1504" s="2">
        <v>0</v>
      </c>
      <c r="K1504" s="3">
        <v>5700</v>
      </c>
      <c r="L1504" t="s">
        <v>750</v>
      </c>
      <c r="M1504" t="s">
        <v>31</v>
      </c>
      <c r="P1504" t="s">
        <v>22</v>
      </c>
      <c r="Q1504" s="1">
        <v>43949.722777777781</v>
      </c>
    </row>
    <row r="1505" spans="1:17" x14ac:dyDescent="0.35">
      <c r="A1505" s="1">
        <v>43742</v>
      </c>
      <c r="B1505" t="s">
        <v>24</v>
      </c>
      <c r="C1505" t="s">
        <v>1707</v>
      </c>
      <c r="E1505" t="s">
        <v>1692</v>
      </c>
      <c r="F1505" t="s">
        <v>1693</v>
      </c>
      <c r="G1505" t="s">
        <v>1609</v>
      </c>
      <c r="H1505" t="s">
        <v>749</v>
      </c>
      <c r="J1505" s="2">
        <v>0</v>
      </c>
      <c r="K1505" s="3">
        <v>5700</v>
      </c>
      <c r="L1505" t="s">
        <v>750</v>
      </c>
      <c r="M1505" t="s">
        <v>31</v>
      </c>
      <c r="P1505" t="s">
        <v>22</v>
      </c>
      <c r="Q1505" s="1">
        <v>43949.722777777781</v>
      </c>
    </row>
    <row r="1506" spans="1:17" x14ac:dyDescent="0.35">
      <c r="A1506" s="1">
        <v>43742</v>
      </c>
      <c r="B1506" t="s">
        <v>24</v>
      </c>
      <c r="C1506" t="s">
        <v>1708</v>
      </c>
      <c r="E1506" t="s">
        <v>1692</v>
      </c>
      <c r="F1506" t="s">
        <v>1693</v>
      </c>
      <c r="G1506" t="s">
        <v>1609</v>
      </c>
      <c r="H1506" t="s">
        <v>749</v>
      </c>
      <c r="J1506" s="2">
        <v>0</v>
      </c>
      <c r="K1506" s="3">
        <v>5700</v>
      </c>
      <c r="L1506" t="s">
        <v>750</v>
      </c>
      <c r="M1506" t="s">
        <v>31</v>
      </c>
      <c r="P1506" t="s">
        <v>22</v>
      </c>
      <c r="Q1506" s="1">
        <v>43949.722777777781</v>
      </c>
    </row>
    <row r="1507" spans="1:17" x14ac:dyDescent="0.35">
      <c r="A1507" s="1">
        <v>43742</v>
      </c>
      <c r="B1507" t="s">
        <v>24</v>
      </c>
      <c r="C1507" t="s">
        <v>1709</v>
      </c>
      <c r="E1507" t="s">
        <v>1692</v>
      </c>
      <c r="F1507" t="s">
        <v>1693</v>
      </c>
      <c r="G1507" t="s">
        <v>1609</v>
      </c>
      <c r="H1507" t="s">
        <v>749</v>
      </c>
      <c r="J1507" s="2">
        <v>0</v>
      </c>
      <c r="K1507" s="3">
        <v>5700</v>
      </c>
      <c r="L1507" t="s">
        <v>750</v>
      </c>
      <c r="M1507" t="s">
        <v>31</v>
      </c>
      <c r="P1507" t="s">
        <v>22</v>
      </c>
      <c r="Q1507" s="1">
        <v>43949.722777777781</v>
      </c>
    </row>
    <row r="1508" spans="1:17" x14ac:dyDescent="0.35">
      <c r="A1508" s="1">
        <v>43742</v>
      </c>
      <c r="B1508" t="s">
        <v>24</v>
      </c>
      <c r="C1508" t="s">
        <v>1710</v>
      </c>
      <c r="E1508" t="s">
        <v>1692</v>
      </c>
      <c r="F1508" t="s">
        <v>1693</v>
      </c>
      <c r="G1508" t="s">
        <v>1609</v>
      </c>
      <c r="H1508" t="s">
        <v>749</v>
      </c>
      <c r="J1508" s="2">
        <v>0</v>
      </c>
      <c r="K1508" s="3">
        <v>5700</v>
      </c>
      <c r="L1508" t="s">
        <v>750</v>
      </c>
      <c r="M1508" t="s">
        <v>31</v>
      </c>
      <c r="P1508" t="s">
        <v>22</v>
      </c>
      <c r="Q1508" s="1">
        <v>43949.722777777781</v>
      </c>
    </row>
    <row r="1509" spans="1:17" x14ac:dyDescent="0.35">
      <c r="A1509" s="1">
        <v>43742</v>
      </c>
      <c r="B1509" t="s">
        <v>24</v>
      </c>
      <c r="C1509" t="s">
        <v>1711</v>
      </c>
      <c r="E1509" t="s">
        <v>1692</v>
      </c>
      <c r="F1509" t="s">
        <v>1693</v>
      </c>
      <c r="G1509" t="s">
        <v>1609</v>
      </c>
      <c r="H1509" t="s">
        <v>749</v>
      </c>
      <c r="J1509" s="2">
        <v>0</v>
      </c>
      <c r="K1509" s="3">
        <v>5700</v>
      </c>
      <c r="L1509" t="s">
        <v>750</v>
      </c>
      <c r="M1509" t="s">
        <v>31</v>
      </c>
      <c r="P1509" t="s">
        <v>22</v>
      </c>
      <c r="Q1509" s="1">
        <v>43949.722777777781</v>
      </c>
    </row>
    <row r="1510" spans="1:17" x14ac:dyDescent="0.35">
      <c r="A1510" s="1">
        <v>43742</v>
      </c>
      <c r="B1510" t="s">
        <v>24</v>
      </c>
      <c r="C1510" t="s">
        <v>1712</v>
      </c>
      <c r="E1510" t="s">
        <v>1692</v>
      </c>
      <c r="F1510" t="s">
        <v>1693</v>
      </c>
      <c r="G1510" t="s">
        <v>1609</v>
      </c>
      <c r="H1510" t="s">
        <v>749</v>
      </c>
      <c r="J1510" s="2">
        <v>0</v>
      </c>
      <c r="K1510" s="3">
        <v>5700</v>
      </c>
      <c r="L1510" t="s">
        <v>750</v>
      </c>
      <c r="M1510" t="s">
        <v>31</v>
      </c>
      <c r="P1510" t="s">
        <v>22</v>
      </c>
      <c r="Q1510" s="1">
        <v>43949.722777777781</v>
      </c>
    </row>
    <row r="1511" spans="1:17" x14ac:dyDescent="0.35">
      <c r="A1511" s="1">
        <v>43742</v>
      </c>
      <c r="B1511" t="s">
        <v>24</v>
      </c>
      <c r="C1511" t="s">
        <v>1713</v>
      </c>
      <c r="E1511" t="s">
        <v>1692</v>
      </c>
      <c r="F1511" t="s">
        <v>1693</v>
      </c>
      <c r="G1511" t="s">
        <v>1609</v>
      </c>
      <c r="H1511" t="s">
        <v>749</v>
      </c>
      <c r="J1511" s="2">
        <v>0</v>
      </c>
      <c r="K1511" s="3">
        <v>5700</v>
      </c>
      <c r="L1511" t="s">
        <v>750</v>
      </c>
      <c r="M1511" t="s">
        <v>31</v>
      </c>
      <c r="P1511" t="s">
        <v>22</v>
      </c>
      <c r="Q1511" s="1">
        <v>43949.722777777781</v>
      </c>
    </row>
    <row r="1512" spans="1:17" x14ac:dyDescent="0.35">
      <c r="A1512" s="1">
        <v>43742</v>
      </c>
      <c r="B1512" t="s">
        <v>24</v>
      </c>
      <c r="C1512" t="s">
        <v>1714</v>
      </c>
      <c r="E1512" t="s">
        <v>1692</v>
      </c>
      <c r="F1512" t="s">
        <v>1693</v>
      </c>
      <c r="G1512" t="s">
        <v>1609</v>
      </c>
      <c r="H1512" t="s">
        <v>749</v>
      </c>
      <c r="J1512" s="2">
        <v>0</v>
      </c>
      <c r="K1512" s="3">
        <v>5700</v>
      </c>
      <c r="L1512" t="s">
        <v>750</v>
      </c>
      <c r="M1512" t="s">
        <v>31</v>
      </c>
      <c r="P1512" t="s">
        <v>22</v>
      </c>
      <c r="Q1512" s="1">
        <v>43949.722777777781</v>
      </c>
    </row>
    <row r="1513" spans="1:17" x14ac:dyDescent="0.35">
      <c r="A1513" s="1">
        <v>43742</v>
      </c>
      <c r="B1513" t="s">
        <v>24</v>
      </c>
      <c r="C1513" t="s">
        <v>1715</v>
      </c>
      <c r="E1513" t="s">
        <v>1692</v>
      </c>
      <c r="F1513" t="s">
        <v>1693</v>
      </c>
      <c r="G1513" t="s">
        <v>1609</v>
      </c>
      <c r="H1513" t="s">
        <v>749</v>
      </c>
      <c r="J1513" s="2">
        <v>0</v>
      </c>
      <c r="K1513" s="3">
        <v>5700</v>
      </c>
      <c r="L1513" t="s">
        <v>750</v>
      </c>
      <c r="M1513" t="s">
        <v>31</v>
      </c>
      <c r="P1513" t="s">
        <v>22</v>
      </c>
      <c r="Q1513" s="1">
        <v>43949.722777777781</v>
      </c>
    </row>
    <row r="1514" spans="1:17" x14ac:dyDescent="0.35">
      <c r="A1514" s="1">
        <v>43742</v>
      </c>
      <c r="B1514" t="s">
        <v>24</v>
      </c>
      <c r="C1514" t="s">
        <v>1716</v>
      </c>
      <c r="E1514" t="s">
        <v>1692</v>
      </c>
      <c r="F1514" t="s">
        <v>1693</v>
      </c>
      <c r="G1514" t="s">
        <v>1609</v>
      </c>
      <c r="H1514" t="s">
        <v>749</v>
      </c>
      <c r="J1514" s="2">
        <v>0</v>
      </c>
      <c r="K1514" s="3">
        <v>5700</v>
      </c>
      <c r="L1514" t="s">
        <v>750</v>
      </c>
      <c r="M1514" t="s">
        <v>31</v>
      </c>
      <c r="P1514" t="s">
        <v>22</v>
      </c>
      <c r="Q1514" s="1">
        <v>43949.722777777781</v>
      </c>
    </row>
    <row r="1515" spans="1:17" x14ac:dyDescent="0.35">
      <c r="A1515" s="1">
        <v>43742</v>
      </c>
      <c r="B1515" t="s">
        <v>24</v>
      </c>
      <c r="C1515" t="s">
        <v>1717</v>
      </c>
      <c r="E1515" t="s">
        <v>1692</v>
      </c>
      <c r="F1515" t="s">
        <v>1693</v>
      </c>
      <c r="G1515" t="s">
        <v>1609</v>
      </c>
      <c r="H1515" t="s">
        <v>749</v>
      </c>
      <c r="J1515" s="2">
        <v>0</v>
      </c>
      <c r="K1515" s="3">
        <v>5700</v>
      </c>
      <c r="L1515" t="s">
        <v>750</v>
      </c>
      <c r="M1515" t="s">
        <v>31</v>
      </c>
      <c r="P1515" t="s">
        <v>22</v>
      </c>
      <c r="Q1515" s="1">
        <v>43949.722777777781</v>
      </c>
    </row>
    <row r="1516" spans="1:17" x14ac:dyDescent="0.35">
      <c r="A1516" s="1">
        <v>43812</v>
      </c>
      <c r="B1516" t="s">
        <v>24</v>
      </c>
      <c r="C1516" t="s">
        <v>1773</v>
      </c>
      <c r="D1516" t="s">
        <v>1774</v>
      </c>
      <c r="F1516" t="s">
        <v>1775</v>
      </c>
      <c r="G1516" t="s">
        <v>1609</v>
      </c>
      <c r="H1516" t="s">
        <v>749</v>
      </c>
      <c r="J1516" s="2">
        <v>0</v>
      </c>
      <c r="K1516" s="3">
        <v>2480</v>
      </c>
      <c r="L1516" t="s">
        <v>750</v>
      </c>
      <c r="M1516" t="s">
        <v>31</v>
      </c>
      <c r="P1516" t="s">
        <v>22</v>
      </c>
      <c r="Q1516" s="1">
        <v>43949.722777777781</v>
      </c>
    </row>
    <row r="1517" spans="1:17" x14ac:dyDescent="0.35">
      <c r="A1517" s="1">
        <v>43812</v>
      </c>
      <c r="B1517" t="s">
        <v>24</v>
      </c>
      <c r="C1517" t="s">
        <v>1776</v>
      </c>
      <c r="D1517" t="s">
        <v>1774</v>
      </c>
      <c r="F1517" t="s">
        <v>1775</v>
      </c>
      <c r="G1517" t="s">
        <v>1609</v>
      </c>
      <c r="H1517" t="s">
        <v>749</v>
      </c>
      <c r="J1517" s="2">
        <v>0</v>
      </c>
      <c r="K1517" s="3">
        <v>2480</v>
      </c>
      <c r="L1517" t="s">
        <v>750</v>
      </c>
      <c r="M1517" t="s">
        <v>31</v>
      </c>
      <c r="P1517" t="s">
        <v>22</v>
      </c>
      <c r="Q1517" s="1">
        <v>43949.722777777781</v>
      </c>
    </row>
    <row r="1518" spans="1:17" x14ac:dyDescent="0.35">
      <c r="A1518" s="1">
        <v>43812</v>
      </c>
      <c r="B1518" t="s">
        <v>24</v>
      </c>
      <c r="C1518" t="s">
        <v>1777</v>
      </c>
      <c r="D1518" t="s">
        <v>1774</v>
      </c>
      <c r="F1518" t="s">
        <v>1775</v>
      </c>
      <c r="G1518" t="s">
        <v>1609</v>
      </c>
      <c r="H1518" t="s">
        <v>749</v>
      </c>
      <c r="J1518" s="2">
        <v>0</v>
      </c>
      <c r="K1518" s="3">
        <v>2480</v>
      </c>
      <c r="L1518" t="s">
        <v>750</v>
      </c>
      <c r="M1518" t="s">
        <v>31</v>
      </c>
      <c r="P1518" t="s">
        <v>22</v>
      </c>
      <c r="Q1518" s="1">
        <v>43949.722777777781</v>
      </c>
    </row>
    <row r="1519" spans="1:17" x14ac:dyDescent="0.35">
      <c r="A1519" s="1">
        <v>43812</v>
      </c>
      <c r="B1519" t="s">
        <v>24</v>
      </c>
      <c r="C1519" t="s">
        <v>1778</v>
      </c>
      <c r="D1519" t="s">
        <v>1774</v>
      </c>
      <c r="F1519" t="s">
        <v>1775</v>
      </c>
      <c r="G1519" t="s">
        <v>1609</v>
      </c>
      <c r="H1519" t="s">
        <v>749</v>
      </c>
      <c r="J1519" s="2">
        <v>0</v>
      </c>
      <c r="K1519" s="3">
        <v>2480</v>
      </c>
      <c r="L1519" t="s">
        <v>750</v>
      </c>
      <c r="M1519" t="s">
        <v>31</v>
      </c>
      <c r="P1519" t="s">
        <v>22</v>
      </c>
      <c r="Q1519" s="1">
        <v>43949.722777777781</v>
      </c>
    </row>
    <row r="1520" spans="1:17" x14ac:dyDescent="0.35">
      <c r="A1520" s="1">
        <v>43812</v>
      </c>
      <c r="B1520" t="s">
        <v>24</v>
      </c>
      <c r="C1520" t="s">
        <v>1779</v>
      </c>
      <c r="D1520" t="s">
        <v>1774</v>
      </c>
      <c r="F1520" t="s">
        <v>1775</v>
      </c>
      <c r="G1520" t="s">
        <v>1609</v>
      </c>
      <c r="H1520" t="s">
        <v>749</v>
      </c>
      <c r="J1520" s="2">
        <v>0</v>
      </c>
      <c r="K1520" s="3">
        <v>2480</v>
      </c>
      <c r="L1520" t="s">
        <v>750</v>
      </c>
      <c r="M1520" t="s">
        <v>31</v>
      </c>
      <c r="P1520" t="s">
        <v>22</v>
      </c>
      <c r="Q1520" s="1">
        <v>43949.722777777781</v>
      </c>
    </row>
    <row r="1521" spans="1:17" x14ac:dyDescent="0.35">
      <c r="A1521" s="1">
        <v>43812</v>
      </c>
      <c r="B1521" t="s">
        <v>24</v>
      </c>
      <c r="C1521" t="s">
        <v>1780</v>
      </c>
      <c r="D1521" t="s">
        <v>1774</v>
      </c>
      <c r="F1521" t="s">
        <v>1775</v>
      </c>
      <c r="G1521" t="s">
        <v>1609</v>
      </c>
      <c r="H1521" t="s">
        <v>749</v>
      </c>
      <c r="J1521" s="2">
        <v>0</v>
      </c>
      <c r="K1521" s="3">
        <v>2480</v>
      </c>
      <c r="L1521" t="s">
        <v>750</v>
      </c>
      <c r="M1521" t="s">
        <v>31</v>
      </c>
      <c r="P1521" t="s">
        <v>22</v>
      </c>
      <c r="Q1521" s="1">
        <v>43949.722777777781</v>
      </c>
    </row>
    <row r="1522" spans="1:17" x14ac:dyDescent="0.35">
      <c r="A1522" s="1">
        <v>43819</v>
      </c>
      <c r="B1522" t="s">
        <v>24</v>
      </c>
      <c r="C1522" t="s">
        <v>1788</v>
      </c>
      <c r="D1522" t="s">
        <v>1774</v>
      </c>
      <c r="F1522" t="s">
        <v>1775</v>
      </c>
      <c r="G1522" t="s">
        <v>1609</v>
      </c>
      <c r="H1522" t="s">
        <v>749</v>
      </c>
      <c r="J1522" s="2">
        <v>0</v>
      </c>
      <c r="K1522" s="3">
        <v>2480</v>
      </c>
      <c r="L1522" t="s">
        <v>750</v>
      </c>
      <c r="M1522" t="s">
        <v>31</v>
      </c>
      <c r="P1522" t="s">
        <v>22</v>
      </c>
      <c r="Q1522" s="1">
        <v>43949.722777777781</v>
      </c>
    </row>
    <row r="1523" spans="1:17" x14ac:dyDescent="0.35">
      <c r="A1523" s="1">
        <v>43819</v>
      </c>
      <c r="B1523" t="s">
        <v>24</v>
      </c>
      <c r="C1523" t="s">
        <v>1789</v>
      </c>
      <c r="D1523" t="s">
        <v>1774</v>
      </c>
      <c r="F1523" t="s">
        <v>1775</v>
      </c>
      <c r="G1523" t="s">
        <v>1609</v>
      </c>
      <c r="H1523" t="s">
        <v>749</v>
      </c>
      <c r="J1523" s="2">
        <v>0</v>
      </c>
      <c r="K1523" s="3">
        <v>2480</v>
      </c>
      <c r="L1523" t="s">
        <v>750</v>
      </c>
      <c r="M1523" t="s">
        <v>31</v>
      </c>
      <c r="P1523" t="s">
        <v>22</v>
      </c>
      <c r="Q1523" s="1">
        <v>43949.722777777781</v>
      </c>
    </row>
    <row r="1524" spans="1:17" x14ac:dyDescent="0.35">
      <c r="A1524" s="1">
        <v>43822</v>
      </c>
      <c r="B1524" t="s">
        <v>24</v>
      </c>
      <c r="C1524" t="s">
        <v>1790</v>
      </c>
      <c r="D1524" t="s">
        <v>1747</v>
      </c>
      <c r="F1524" t="s">
        <v>1791</v>
      </c>
      <c r="G1524" t="s">
        <v>1609</v>
      </c>
      <c r="H1524" t="s">
        <v>838</v>
      </c>
      <c r="I1524" t="s">
        <v>471</v>
      </c>
      <c r="J1524" s="2">
        <v>100</v>
      </c>
      <c r="K1524" s="3">
        <v>2550</v>
      </c>
      <c r="L1524" t="s">
        <v>750</v>
      </c>
      <c r="M1524" t="s">
        <v>31</v>
      </c>
      <c r="P1524" t="s">
        <v>22</v>
      </c>
      <c r="Q1524" s="1">
        <v>43949.722777777781</v>
      </c>
    </row>
    <row r="1525" spans="1:17" x14ac:dyDescent="0.35">
      <c r="A1525" s="1">
        <v>43822</v>
      </c>
      <c r="B1525" t="s">
        <v>24</v>
      </c>
      <c r="C1525" t="s">
        <v>1792</v>
      </c>
      <c r="D1525" t="s">
        <v>1747</v>
      </c>
      <c r="F1525" t="s">
        <v>1791</v>
      </c>
      <c r="G1525" t="s">
        <v>1609</v>
      </c>
      <c r="H1525" t="s">
        <v>838</v>
      </c>
      <c r="I1525" t="s">
        <v>471</v>
      </c>
      <c r="J1525" s="2">
        <v>100</v>
      </c>
      <c r="K1525" s="3">
        <v>2550</v>
      </c>
      <c r="L1525" t="s">
        <v>750</v>
      </c>
      <c r="M1525" t="s">
        <v>31</v>
      </c>
      <c r="P1525" t="s">
        <v>22</v>
      </c>
      <c r="Q1525" s="1">
        <v>43949.722777777781</v>
      </c>
    </row>
    <row r="1526" spans="1:17" x14ac:dyDescent="0.35">
      <c r="A1526" s="1">
        <v>43822</v>
      </c>
      <c r="B1526" t="s">
        <v>24</v>
      </c>
      <c r="C1526" t="s">
        <v>1793</v>
      </c>
      <c r="D1526" t="s">
        <v>1747</v>
      </c>
      <c r="F1526" t="s">
        <v>1791</v>
      </c>
      <c r="G1526" t="s">
        <v>1609</v>
      </c>
      <c r="H1526" t="s">
        <v>838</v>
      </c>
      <c r="I1526" t="s">
        <v>471</v>
      </c>
      <c r="J1526" s="2">
        <v>100</v>
      </c>
      <c r="K1526" s="3">
        <v>2550</v>
      </c>
      <c r="L1526" t="s">
        <v>750</v>
      </c>
      <c r="M1526" t="s">
        <v>31</v>
      </c>
      <c r="P1526" t="s">
        <v>22</v>
      </c>
      <c r="Q1526" s="1">
        <v>43949.722777777781</v>
      </c>
    </row>
    <row r="1527" spans="1:17" x14ac:dyDescent="0.35">
      <c r="A1527" s="1">
        <v>43822</v>
      </c>
      <c r="B1527" t="s">
        <v>24</v>
      </c>
      <c r="C1527" t="s">
        <v>1794</v>
      </c>
      <c r="D1527" t="s">
        <v>1747</v>
      </c>
      <c r="F1527" t="s">
        <v>1791</v>
      </c>
      <c r="G1527" t="s">
        <v>1609</v>
      </c>
      <c r="H1527" t="s">
        <v>838</v>
      </c>
      <c r="I1527" t="s">
        <v>471</v>
      </c>
      <c r="J1527" s="2">
        <v>100</v>
      </c>
      <c r="K1527" s="3">
        <v>2550</v>
      </c>
      <c r="L1527" t="s">
        <v>750</v>
      </c>
      <c r="M1527" t="s">
        <v>31</v>
      </c>
      <c r="P1527" t="s">
        <v>22</v>
      </c>
      <c r="Q1527" s="1">
        <v>43949.722777777781</v>
      </c>
    </row>
    <row r="1528" spans="1:17" x14ac:dyDescent="0.35">
      <c r="A1528" s="1">
        <v>43822</v>
      </c>
      <c r="B1528" t="s">
        <v>24</v>
      </c>
      <c r="C1528" t="s">
        <v>1795</v>
      </c>
      <c r="D1528" t="s">
        <v>1747</v>
      </c>
      <c r="F1528" t="s">
        <v>1791</v>
      </c>
      <c r="G1528" t="s">
        <v>1609</v>
      </c>
      <c r="H1528" t="s">
        <v>838</v>
      </c>
      <c r="I1528" t="s">
        <v>471</v>
      </c>
      <c r="J1528" s="2">
        <v>100</v>
      </c>
      <c r="K1528" s="3">
        <v>2550</v>
      </c>
      <c r="L1528" t="s">
        <v>750</v>
      </c>
      <c r="M1528" t="s">
        <v>31</v>
      </c>
      <c r="P1528" t="s">
        <v>22</v>
      </c>
      <c r="Q1528" s="1">
        <v>43949.722777777781</v>
      </c>
    </row>
    <row r="1529" spans="1:17" x14ac:dyDescent="0.35">
      <c r="A1529" s="1">
        <v>43822</v>
      </c>
      <c r="B1529" t="s">
        <v>24</v>
      </c>
      <c r="C1529" t="s">
        <v>1796</v>
      </c>
      <c r="D1529" t="s">
        <v>1747</v>
      </c>
      <c r="F1529" t="s">
        <v>1791</v>
      </c>
      <c r="G1529" t="s">
        <v>1609</v>
      </c>
      <c r="H1529" t="s">
        <v>838</v>
      </c>
      <c r="I1529" t="s">
        <v>471</v>
      </c>
      <c r="J1529" s="2">
        <v>100</v>
      </c>
      <c r="K1529" s="3">
        <v>2550</v>
      </c>
      <c r="L1529" t="s">
        <v>750</v>
      </c>
      <c r="M1529" t="s">
        <v>31</v>
      </c>
      <c r="P1529" t="s">
        <v>22</v>
      </c>
      <c r="Q1529" s="1">
        <v>43949.722777777781</v>
      </c>
    </row>
    <row r="1530" spans="1:17" x14ac:dyDescent="0.35">
      <c r="A1530" s="1">
        <v>43822</v>
      </c>
      <c r="B1530" t="s">
        <v>24</v>
      </c>
      <c r="C1530" t="s">
        <v>1797</v>
      </c>
      <c r="D1530" t="s">
        <v>1747</v>
      </c>
      <c r="F1530" t="s">
        <v>1791</v>
      </c>
      <c r="G1530" t="s">
        <v>1609</v>
      </c>
      <c r="H1530" t="s">
        <v>838</v>
      </c>
      <c r="I1530" t="s">
        <v>471</v>
      </c>
      <c r="J1530" s="2">
        <v>100</v>
      </c>
      <c r="K1530" s="3">
        <v>2550</v>
      </c>
      <c r="L1530" t="s">
        <v>750</v>
      </c>
      <c r="M1530" t="s">
        <v>31</v>
      </c>
      <c r="P1530" t="s">
        <v>22</v>
      </c>
      <c r="Q1530" s="1">
        <v>43949.722777777781</v>
      </c>
    </row>
    <row r="1531" spans="1:17" x14ac:dyDescent="0.35">
      <c r="A1531" s="1">
        <v>43822</v>
      </c>
      <c r="B1531" t="s">
        <v>24</v>
      </c>
      <c r="C1531" t="s">
        <v>1798</v>
      </c>
      <c r="D1531" t="s">
        <v>1747</v>
      </c>
      <c r="F1531" t="s">
        <v>1791</v>
      </c>
      <c r="G1531" t="s">
        <v>1609</v>
      </c>
      <c r="H1531" t="s">
        <v>838</v>
      </c>
      <c r="I1531" t="s">
        <v>471</v>
      </c>
      <c r="J1531" s="2">
        <v>100</v>
      </c>
      <c r="K1531" s="3">
        <v>2550</v>
      </c>
      <c r="L1531" t="s">
        <v>750</v>
      </c>
      <c r="M1531" t="s">
        <v>31</v>
      </c>
      <c r="P1531" t="s">
        <v>22</v>
      </c>
      <c r="Q1531" s="1">
        <v>43949.722777777781</v>
      </c>
    </row>
    <row r="1532" spans="1:17" x14ac:dyDescent="0.35">
      <c r="A1532" s="1">
        <v>43822</v>
      </c>
      <c r="B1532" t="s">
        <v>24</v>
      </c>
      <c r="C1532" t="s">
        <v>1799</v>
      </c>
      <c r="D1532" t="s">
        <v>1747</v>
      </c>
      <c r="F1532" t="s">
        <v>1791</v>
      </c>
      <c r="G1532" t="s">
        <v>1609</v>
      </c>
      <c r="H1532" t="s">
        <v>838</v>
      </c>
      <c r="I1532" t="s">
        <v>471</v>
      </c>
      <c r="J1532" s="2">
        <v>100</v>
      </c>
      <c r="K1532" s="3">
        <v>2550</v>
      </c>
      <c r="L1532" t="s">
        <v>750</v>
      </c>
      <c r="M1532" t="s">
        <v>31</v>
      </c>
      <c r="P1532" t="s">
        <v>22</v>
      </c>
      <c r="Q1532" s="1">
        <v>43949.722777777781</v>
      </c>
    </row>
    <row r="1533" spans="1:17" x14ac:dyDescent="0.35">
      <c r="A1533" s="1">
        <v>43822</v>
      </c>
      <c r="B1533" t="s">
        <v>24</v>
      </c>
      <c r="C1533" t="s">
        <v>1800</v>
      </c>
      <c r="D1533" t="s">
        <v>1747</v>
      </c>
      <c r="F1533" t="s">
        <v>1791</v>
      </c>
      <c r="G1533" t="s">
        <v>1609</v>
      </c>
      <c r="H1533" t="s">
        <v>838</v>
      </c>
      <c r="I1533" t="s">
        <v>471</v>
      </c>
      <c r="J1533" s="2">
        <v>100</v>
      </c>
      <c r="K1533" s="3">
        <v>2550</v>
      </c>
      <c r="L1533" t="s">
        <v>750</v>
      </c>
      <c r="M1533" t="s">
        <v>31</v>
      </c>
      <c r="P1533" t="s">
        <v>22</v>
      </c>
      <c r="Q1533" s="1">
        <v>43949.722777777781</v>
      </c>
    </row>
    <row r="1534" spans="1:17" x14ac:dyDescent="0.35">
      <c r="A1534" s="1">
        <v>43822</v>
      </c>
      <c r="B1534" t="s">
        <v>24</v>
      </c>
      <c r="C1534" t="s">
        <v>1801</v>
      </c>
      <c r="D1534" t="s">
        <v>1747</v>
      </c>
      <c r="F1534" t="s">
        <v>1791</v>
      </c>
      <c r="G1534" t="s">
        <v>1609</v>
      </c>
      <c r="H1534" t="s">
        <v>838</v>
      </c>
      <c r="I1534" t="s">
        <v>471</v>
      </c>
      <c r="J1534" s="2">
        <v>100</v>
      </c>
      <c r="K1534" s="3">
        <v>2550</v>
      </c>
      <c r="L1534" t="s">
        <v>750</v>
      </c>
      <c r="M1534" t="s">
        <v>31</v>
      </c>
      <c r="P1534" t="s">
        <v>22</v>
      </c>
      <c r="Q1534" s="1">
        <v>43949.722777777781</v>
      </c>
    </row>
    <row r="1535" spans="1:17" x14ac:dyDescent="0.35">
      <c r="A1535" s="1">
        <v>43822</v>
      </c>
      <c r="B1535" t="s">
        <v>24</v>
      </c>
      <c r="C1535" t="s">
        <v>1802</v>
      </c>
      <c r="D1535" t="s">
        <v>1747</v>
      </c>
      <c r="F1535" t="s">
        <v>1791</v>
      </c>
      <c r="G1535" t="s">
        <v>1609</v>
      </c>
      <c r="H1535" t="s">
        <v>838</v>
      </c>
      <c r="I1535" t="s">
        <v>471</v>
      </c>
      <c r="J1535" s="2">
        <v>100</v>
      </c>
      <c r="K1535" s="3">
        <v>2550</v>
      </c>
      <c r="L1535" t="s">
        <v>750</v>
      </c>
      <c r="M1535" t="s">
        <v>31</v>
      </c>
      <c r="P1535" t="s">
        <v>22</v>
      </c>
      <c r="Q1535" s="1">
        <v>43949.722777777781</v>
      </c>
    </row>
    <row r="1536" spans="1:17" x14ac:dyDescent="0.35">
      <c r="A1536" s="1">
        <v>43822</v>
      </c>
      <c r="B1536" t="s">
        <v>24</v>
      </c>
      <c r="C1536" t="s">
        <v>1803</v>
      </c>
      <c r="D1536" t="s">
        <v>1747</v>
      </c>
      <c r="F1536" t="s">
        <v>1791</v>
      </c>
      <c r="G1536" t="s">
        <v>1609</v>
      </c>
      <c r="H1536" t="s">
        <v>838</v>
      </c>
      <c r="I1536" t="s">
        <v>471</v>
      </c>
      <c r="J1536" s="2">
        <v>100</v>
      </c>
      <c r="K1536" s="3">
        <v>2550</v>
      </c>
      <c r="L1536" t="s">
        <v>750</v>
      </c>
      <c r="M1536" t="s">
        <v>31</v>
      </c>
      <c r="P1536" t="s">
        <v>22</v>
      </c>
      <c r="Q1536" s="1">
        <v>43949.722777777781</v>
      </c>
    </row>
    <row r="1537" spans="1:17" x14ac:dyDescent="0.35">
      <c r="A1537" s="1">
        <v>43822</v>
      </c>
      <c r="B1537" t="s">
        <v>24</v>
      </c>
      <c r="C1537" t="s">
        <v>1804</v>
      </c>
      <c r="D1537" t="s">
        <v>1747</v>
      </c>
      <c r="F1537" t="s">
        <v>1791</v>
      </c>
      <c r="G1537" t="s">
        <v>1609</v>
      </c>
      <c r="H1537" t="s">
        <v>838</v>
      </c>
      <c r="I1537" t="s">
        <v>471</v>
      </c>
      <c r="J1537" s="2">
        <v>100</v>
      </c>
      <c r="K1537" s="3">
        <v>2550</v>
      </c>
      <c r="L1537" t="s">
        <v>750</v>
      </c>
      <c r="M1537" t="s">
        <v>31</v>
      </c>
      <c r="P1537" t="s">
        <v>22</v>
      </c>
      <c r="Q1537" s="1">
        <v>43949.722777777781</v>
      </c>
    </row>
    <row r="1538" spans="1:17" x14ac:dyDescent="0.35">
      <c r="A1538" s="1">
        <v>43822</v>
      </c>
      <c r="B1538" t="s">
        <v>24</v>
      </c>
      <c r="C1538" t="s">
        <v>1805</v>
      </c>
      <c r="D1538" t="s">
        <v>1747</v>
      </c>
      <c r="F1538" t="s">
        <v>1791</v>
      </c>
      <c r="G1538" t="s">
        <v>1609</v>
      </c>
      <c r="H1538" t="s">
        <v>838</v>
      </c>
      <c r="I1538" t="s">
        <v>471</v>
      </c>
      <c r="J1538" s="2">
        <v>100</v>
      </c>
      <c r="K1538" s="3">
        <v>2550</v>
      </c>
      <c r="L1538" t="s">
        <v>750</v>
      </c>
      <c r="M1538" t="s">
        <v>31</v>
      </c>
      <c r="P1538" t="s">
        <v>22</v>
      </c>
      <c r="Q1538" s="1">
        <v>43949.722777777781</v>
      </c>
    </row>
    <row r="1539" spans="1:17" x14ac:dyDescent="0.35">
      <c r="A1539" s="1">
        <v>43822</v>
      </c>
      <c r="B1539" t="s">
        <v>24</v>
      </c>
      <c r="C1539" t="s">
        <v>1806</v>
      </c>
      <c r="D1539" t="s">
        <v>1747</v>
      </c>
      <c r="F1539" t="s">
        <v>1791</v>
      </c>
      <c r="G1539" t="s">
        <v>1609</v>
      </c>
      <c r="H1539" t="s">
        <v>838</v>
      </c>
      <c r="I1539" t="s">
        <v>471</v>
      </c>
      <c r="J1539" s="2">
        <v>100</v>
      </c>
      <c r="K1539" s="3">
        <v>2550</v>
      </c>
      <c r="L1539" t="s">
        <v>750</v>
      </c>
      <c r="M1539" t="s">
        <v>31</v>
      </c>
      <c r="P1539" t="s">
        <v>22</v>
      </c>
      <c r="Q1539" s="1">
        <v>43949.722777777781</v>
      </c>
    </row>
    <row r="1540" spans="1:17" x14ac:dyDescent="0.35">
      <c r="A1540" s="1">
        <v>43822</v>
      </c>
      <c r="B1540" t="s">
        <v>24</v>
      </c>
      <c r="C1540" t="s">
        <v>1807</v>
      </c>
      <c r="D1540" t="s">
        <v>1747</v>
      </c>
      <c r="F1540" t="s">
        <v>1791</v>
      </c>
      <c r="G1540" t="s">
        <v>1609</v>
      </c>
      <c r="H1540" t="s">
        <v>838</v>
      </c>
      <c r="I1540" t="s">
        <v>471</v>
      </c>
      <c r="J1540" s="2">
        <v>100</v>
      </c>
      <c r="K1540" s="3">
        <v>2550</v>
      </c>
      <c r="L1540" t="s">
        <v>750</v>
      </c>
      <c r="M1540" t="s">
        <v>31</v>
      </c>
      <c r="P1540" t="s">
        <v>22</v>
      </c>
      <c r="Q1540" s="1">
        <v>43949.722777777781</v>
      </c>
    </row>
    <row r="1541" spans="1:17" x14ac:dyDescent="0.35">
      <c r="A1541" s="1">
        <v>43822</v>
      </c>
      <c r="B1541" t="s">
        <v>24</v>
      </c>
      <c r="C1541" t="s">
        <v>1808</v>
      </c>
      <c r="D1541" t="s">
        <v>1747</v>
      </c>
      <c r="F1541" t="s">
        <v>1791</v>
      </c>
      <c r="G1541" t="s">
        <v>1609</v>
      </c>
      <c r="H1541" t="s">
        <v>838</v>
      </c>
      <c r="I1541" t="s">
        <v>471</v>
      </c>
      <c r="J1541" s="2">
        <v>100</v>
      </c>
      <c r="K1541" s="3">
        <v>2550</v>
      </c>
      <c r="L1541" t="s">
        <v>750</v>
      </c>
      <c r="M1541" t="s">
        <v>31</v>
      </c>
      <c r="P1541" t="s">
        <v>22</v>
      </c>
      <c r="Q1541" s="1">
        <v>43949.722777777781</v>
      </c>
    </row>
    <row r="1542" spans="1:17" x14ac:dyDescent="0.35">
      <c r="A1542" s="1">
        <v>43822</v>
      </c>
      <c r="B1542" t="s">
        <v>24</v>
      </c>
      <c r="C1542" t="s">
        <v>1809</v>
      </c>
      <c r="D1542" t="s">
        <v>1747</v>
      </c>
      <c r="F1542" t="s">
        <v>1791</v>
      </c>
      <c r="G1542" t="s">
        <v>1609</v>
      </c>
      <c r="H1542" t="s">
        <v>838</v>
      </c>
      <c r="I1542" t="s">
        <v>471</v>
      </c>
      <c r="J1542" s="2">
        <v>100</v>
      </c>
      <c r="K1542" s="3">
        <v>2550</v>
      </c>
      <c r="L1542" t="s">
        <v>750</v>
      </c>
      <c r="M1542" t="s">
        <v>31</v>
      </c>
      <c r="P1542" t="s">
        <v>22</v>
      </c>
      <c r="Q1542" s="1">
        <v>43949.722777777781</v>
      </c>
    </row>
    <row r="1543" spans="1:17" x14ac:dyDescent="0.35">
      <c r="A1543" s="1">
        <v>43822</v>
      </c>
      <c r="B1543" t="s">
        <v>24</v>
      </c>
      <c r="C1543" t="s">
        <v>1810</v>
      </c>
      <c r="D1543" t="s">
        <v>1747</v>
      </c>
      <c r="F1543" t="s">
        <v>1791</v>
      </c>
      <c r="G1543" t="s">
        <v>1609</v>
      </c>
      <c r="H1543" t="s">
        <v>838</v>
      </c>
      <c r="I1543" t="s">
        <v>471</v>
      </c>
      <c r="J1543" s="2">
        <v>100</v>
      </c>
      <c r="K1543" s="3">
        <v>2550</v>
      </c>
      <c r="L1543" t="s">
        <v>750</v>
      </c>
      <c r="M1543" t="s">
        <v>31</v>
      </c>
      <c r="P1543" t="s">
        <v>22</v>
      </c>
      <c r="Q1543" s="1">
        <v>43949.722777777781</v>
      </c>
    </row>
    <row r="1544" spans="1:17" x14ac:dyDescent="0.35">
      <c r="A1544" s="1">
        <v>43822</v>
      </c>
      <c r="B1544" t="s">
        <v>24</v>
      </c>
      <c r="C1544" t="s">
        <v>1811</v>
      </c>
      <c r="D1544" t="s">
        <v>1747</v>
      </c>
      <c r="F1544" t="s">
        <v>1791</v>
      </c>
      <c r="G1544" t="s">
        <v>1609</v>
      </c>
      <c r="H1544" t="s">
        <v>838</v>
      </c>
      <c r="I1544" t="s">
        <v>471</v>
      </c>
      <c r="J1544" s="2">
        <v>100</v>
      </c>
      <c r="K1544" s="3">
        <v>2550</v>
      </c>
      <c r="L1544" t="s">
        <v>750</v>
      </c>
      <c r="M1544" t="s">
        <v>31</v>
      </c>
      <c r="P1544" t="s">
        <v>22</v>
      </c>
      <c r="Q1544" s="1">
        <v>43949.722777777781</v>
      </c>
    </row>
    <row r="1545" spans="1:17" x14ac:dyDescent="0.35">
      <c r="A1545" s="1">
        <v>43822</v>
      </c>
      <c r="B1545" t="s">
        <v>24</v>
      </c>
      <c r="C1545" t="s">
        <v>1812</v>
      </c>
      <c r="D1545" t="s">
        <v>1747</v>
      </c>
      <c r="F1545" t="s">
        <v>1791</v>
      </c>
      <c r="G1545" t="s">
        <v>1609</v>
      </c>
      <c r="H1545" t="s">
        <v>838</v>
      </c>
      <c r="I1545" t="s">
        <v>471</v>
      </c>
      <c r="J1545" s="2">
        <v>100</v>
      </c>
      <c r="K1545" s="3">
        <v>2550</v>
      </c>
      <c r="L1545" t="s">
        <v>750</v>
      </c>
      <c r="M1545" t="s">
        <v>31</v>
      </c>
      <c r="P1545" t="s">
        <v>22</v>
      </c>
      <c r="Q1545" s="1">
        <v>43949.722777777781</v>
      </c>
    </row>
    <row r="1546" spans="1:17" x14ac:dyDescent="0.35">
      <c r="A1546" s="1">
        <v>43822</v>
      </c>
      <c r="B1546" t="s">
        <v>24</v>
      </c>
      <c r="C1546" t="s">
        <v>1813</v>
      </c>
      <c r="D1546" t="s">
        <v>1747</v>
      </c>
      <c r="F1546" t="s">
        <v>1791</v>
      </c>
      <c r="G1546" t="s">
        <v>1609</v>
      </c>
      <c r="H1546" t="s">
        <v>838</v>
      </c>
      <c r="I1546" t="s">
        <v>471</v>
      </c>
      <c r="J1546" s="2">
        <v>100</v>
      </c>
      <c r="K1546" s="3">
        <v>2550</v>
      </c>
      <c r="L1546" t="s">
        <v>750</v>
      </c>
      <c r="M1546" t="s">
        <v>31</v>
      </c>
      <c r="P1546" t="s">
        <v>22</v>
      </c>
      <c r="Q1546" s="1">
        <v>43949.722777777781</v>
      </c>
    </row>
    <row r="1547" spans="1:17" x14ac:dyDescent="0.35">
      <c r="A1547" s="1">
        <v>43822</v>
      </c>
      <c r="B1547" t="s">
        <v>24</v>
      </c>
      <c r="C1547" t="s">
        <v>1814</v>
      </c>
      <c r="D1547" t="s">
        <v>1747</v>
      </c>
      <c r="F1547" t="s">
        <v>1791</v>
      </c>
      <c r="G1547" t="s">
        <v>1609</v>
      </c>
      <c r="H1547" t="s">
        <v>838</v>
      </c>
      <c r="I1547" t="s">
        <v>471</v>
      </c>
      <c r="J1547" s="2">
        <v>100</v>
      </c>
      <c r="K1547" s="3">
        <v>2550</v>
      </c>
      <c r="L1547" t="s">
        <v>750</v>
      </c>
      <c r="M1547" t="s">
        <v>31</v>
      </c>
      <c r="P1547" t="s">
        <v>22</v>
      </c>
      <c r="Q1547" s="1">
        <v>43949.722777777781</v>
      </c>
    </row>
    <row r="1548" spans="1:17" x14ac:dyDescent="0.35">
      <c r="A1548" s="1">
        <v>43822</v>
      </c>
      <c r="B1548" t="s">
        <v>24</v>
      </c>
      <c r="C1548" t="s">
        <v>1815</v>
      </c>
      <c r="D1548" t="s">
        <v>1747</v>
      </c>
      <c r="F1548" t="s">
        <v>1791</v>
      </c>
      <c r="G1548" t="s">
        <v>1609</v>
      </c>
      <c r="H1548" t="s">
        <v>838</v>
      </c>
      <c r="I1548" t="s">
        <v>471</v>
      </c>
      <c r="J1548" s="2">
        <v>100</v>
      </c>
      <c r="K1548" s="3">
        <v>2550</v>
      </c>
      <c r="L1548" t="s">
        <v>750</v>
      </c>
      <c r="M1548" t="s">
        <v>31</v>
      </c>
      <c r="P1548" t="s">
        <v>22</v>
      </c>
      <c r="Q1548" s="1">
        <v>43949.722777777781</v>
      </c>
    </row>
    <row r="1549" spans="1:17" x14ac:dyDescent="0.35">
      <c r="A1549" s="1">
        <v>43938</v>
      </c>
      <c r="B1549" t="s">
        <v>24</v>
      </c>
      <c r="C1549" t="s">
        <v>1826</v>
      </c>
      <c r="F1549" t="s">
        <v>1827</v>
      </c>
      <c r="G1549" t="s">
        <v>400</v>
      </c>
      <c r="H1549" t="s">
        <v>23</v>
      </c>
      <c r="J1549" s="2">
        <v>0</v>
      </c>
      <c r="K1549" s="3">
        <v>4400</v>
      </c>
      <c r="P1549" t="s">
        <v>22</v>
      </c>
      <c r="Q1549" s="1">
        <v>44089.714409722219</v>
      </c>
    </row>
    <row r="1550" spans="1:17" x14ac:dyDescent="0.35">
      <c r="A1550" s="1">
        <v>43938</v>
      </c>
      <c r="B1550" t="s">
        <v>24</v>
      </c>
      <c r="C1550" t="s">
        <v>1828</v>
      </c>
      <c r="F1550" t="s">
        <v>344</v>
      </c>
      <c r="G1550" t="s">
        <v>400</v>
      </c>
      <c r="H1550" t="s">
        <v>23</v>
      </c>
      <c r="J1550" s="2">
        <v>0</v>
      </c>
      <c r="K1550" s="3">
        <v>4400</v>
      </c>
      <c r="P1550" t="s">
        <v>22</v>
      </c>
      <c r="Q1550" s="1">
        <v>44089.714409722219</v>
      </c>
    </row>
    <row r="1551" spans="1:17" x14ac:dyDescent="0.35">
      <c r="A1551" s="1">
        <v>43938</v>
      </c>
      <c r="B1551" t="s">
        <v>24</v>
      </c>
      <c r="C1551" t="s">
        <v>1829</v>
      </c>
      <c r="F1551" t="s">
        <v>122</v>
      </c>
      <c r="G1551" t="s">
        <v>400</v>
      </c>
      <c r="H1551" t="s">
        <v>23</v>
      </c>
      <c r="J1551" s="2">
        <v>0</v>
      </c>
      <c r="K1551" s="3">
        <v>4400</v>
      </c>
      <c r="P1551" t="s">
        <v>22</v>
      </c>
      <c r="Q1551" s="1">
        <v>44089.714409722219</v>
      </c>
    </row>
    <row r="1552" spans="1:17" x14ac:dyDescent="0.35">
      <c r="A1552" s="1">
        <v>43938</v>
      </c>
      <c r="B1552" t="s">
        <v>24</v>
      </c>
      <c r="C1552" t="s">
        <v>1830</v>
      </c>
      <c r="F1552" t="s">
        <v>50</v>
      </c>
      <c r="G1552" t="s">
        <v>400</v>
      </c>
      <c r="H1552" t="s">
        <v>23</v>
      </c>
      <c r="J1552" s="2">
        <v>0</v>
      </c>
      <c r="K1552" s="3">
        <v>4400</v>
      </c>
      <c r="P1552" t="s">
        <v>22</v>
      </c>
      <c r="Q1552" s="1">
        <v>44089.714409722219</v>
      </c>
    </row>
    <row r="1553" spans="1:17" x14ac:dyDescent="0.35">
      <c r="A1553" s="1">
        <v>43938</v>
      </c>
      <c r="B1553" t="s">
        <v>24</v>
      </c>
      <c r="C1553" t="s">
        <v>1831</v>
      </c>
      <c r="F1553" t="s">
        <v>434</v>
      </c>
      <c r="G1553" t="s">
        <v>400</v>
      </c>
      <c r="H1553" t="s">
        <v>23</v>
      </c>
      <c r="J1553" s="2">
        <v>0</v>
      </c>
      <c r="K1553" s="3">
        <v>4400</v>
      </c>
      <c r="P1553" t="s">
        <v>22</v>
      </c>
      <c r="Q1553" s="1">
        <v>44089.714409722219</v>
      </c>
    </row>
    <row r="1554" spans="1:17" x14ac:dyDescent="0.35">
      <c r="A1554" s="1">
        <v>43938</v>
      </c>
      <c r="B1554" t="s">
        <v>24</v>
      </c>
      <c r="C1554" t="s">
        <v>1832</v>
      </c>
      <c r="F1554" t="s">
        <v>1529</v>
      </c>
      <c r="G1554" t="s">
        <v>400</v>
      </c>
      <c r="H1554" t="s">
        <v>23</v>
      </c>
      <c r="J1554" s="2">
        <v>0</v>
      </c>
      <c r="K1554" s="3">
        <v>4400</v>
      </c>
      <c r="P1554" t="s">
        <v>22</v>
      </c>
      <c r="Q1554" s="1">
        <v>44089.714409722219</v>
      </c>
    </row>
    <row r="1555" spans="1:17" x14ac:dyDescent="0.35">
      <c r="A1555" s="1">
        <v>43658</v>
      </c>
      <c r="B1555" t="s">
        <v>24</v>
      </c>
      <c r="C1555" t="s">
        <v>1857</v>
      </c>
      <c r="F1555" t="s">
        <v>1858</v>
      </c>
      <c r="G1555" t="s">
        <v>1859</v>
      </c>
      <c r="H1555" t="s">
        <v>23</v>
      </c>
      <c r="J1555" s="2">
        <v>0</v>
      </c>
      <c r="K1555" s="3">
        <v>2601</v>
      </c>
      <c r="M1555" t="s">
        <v>31</v>
      </c>
      <c r="P1555" t="s">
        <v>22</v>
      </c>
      <c r="Q1555" s="1">
        <v>43949.722777777781</v>
      </c>
    </row>
    <row r="1556" spans="1:17" x14ac:dyDescent="0.35">
      <c r="A1556" s="1">
        <v>43661</v>
      </c>
      <c r="B1556" t="s">
        <v>24</v>
      </c>
      <c r="C1556" t="s">
        <v>1860</v>
      </c>
      <c r="F1556" t="s">
        <v>1861</v>
      </c>
      <c r="G1556" t="s">
        <v>1859</v>
      </c>
      <c r="H1556" t="s">
        <v>749</v>
      </c>
      <c r="J1556" s="2">
        <v>0</v>
      </c>
      <c r="K1556" s="3">
        <v>2079</v>
      </c>
      <c r="L1556" t="s">
        <v>750</v>
      </c>
      <c r="M1556" t="s">
        <v>31</v>
      </c>
      <c r="P1556" t="s">
        <v>22</v>
      </c>
      <c r="Q1556" s="1">
        <v>43949.722777777781</v>
      </c>
    </row>
    <row r="1557" spans="1:17" x14ac:dyDescent="0.35">
      <c r="A1557" s="1">
        <v>43661</v>
      </c>
      <c r="B1557" t="s">
        <v>24</v>
      </c>
      <c r="C1557" t="s">
        <v>1862</v>
      </c>
      <c r="F1557" t="s">
        <v>1861</v>
      </c>
      <c r="G1557" t="s">
        <v>1859</v>
      </c>
      <c r="H1557" t="s">
        <v>749</v>
      </c>
      <c r="J1557" s="2">
        <v>0</v>
      </c>
      <c r="K1557" s="3">
        <v>3011</v>
      </c>
      <c r="L1557" t="s">
        <v>750</v>
      </c>
      <c r="M1557" t="s">
        <v>31</v>
      </c>
      <c r="P1557" t="s">
        <v>22</v>
      </c>
      <c r="Q1557" s="1">
        <v>43949.722777777781</v>
      </c>
    </row>
    <row r="1558" spans="1:17" x14ac:dyDescent="0.35">
      <c r="A1558" s="1">
        <v>43661</v>
      </c>
      <c r="B1558" t="s">
        <v>24</v>
      </c>
      <c r="C1558" t="s">
        <v>1863</v>
      </c>
      <c r="F1558" t="s">
        <v>1861</v>
      </c>
      <c r="G1558" t="s">
        <v>1859</v>
      </c>
      <c r="H1558" t="s">
        <v>749</v>
      </c>
      <c r="J1558" s="2">
        <v>0</v>
      </c>
      <c r="K1558" s="3">
        <v>4287</v>
      </c>
      <c r="L1558" t="s">
        <v>750</v>
      </c>
      <c r="M1558" t="s">
        <v>31</v>
      </c>
      <c r="P1558" t="s">
        <v>22</v>
      </c>
      <c r="Q1558" s="1">
        <v>43949.722777777781</v>
      </c>
    </row>
    <row r="1559" spans="1:17" x14ac:dyDescent="0.35">
      <c r="A1559" s="1">
        <v>43661</v>
      </c>
      <c r="B1559" t="s">
        <v>24</v>
      </c>
      <c r="C1559" t="s">
        <v>1864</v>
      </c>
      <c r="D1559" t="s">
        <v>1865</v>
      </c>
      <c r="F1559" t="s">
        <v>1866</v>
      </c>
      <c r="G1559" t="s">
        <v>1859</v>
      </c>
      <c r="H1559" t="s">
        <v>749</v>
      </c>
      <c r="J1559" s="2">
        <v>0</v>
      </c>
      <c r="K1559" s="3">
        <v>9867</v>
      </c>
      <c r="P1559" t="s">
        <v>22</v>
      </c>
      <c r="Q1559" s="1">
        <v>44090.409953703696</v>
      </c>
    </row>
    <row r="1560" spans="1:17" x14ac:dyDescent="0.35">
      <c r="A1560" s="1">
        <v>43661</v>
      </c>
      <c r="B1560" t="s">
        <v>24</v>
      </c>
      <c r="C1560" t="s">
        <v>1867</v>
      </c>
      <c r="F1560" t="s">
        <v>1861</v>
      </c>
      <c r="G1560" t="s">
        <v>1859</v>
      </c>
      <c r="H1560" t="s">
        <v>749</v>
      </c>
      <c r="J1560" s="2">
        <v>0</v>
      </c>
      <c r="K1560" s="3">
        <v>4933</v>
      </c>
      <c r="L1560" t="s">
        <v>750</v>
      </c>
      <c r="M1560" t="s">
        <v>31</v>
      </c>
      <c r="P1560" t="s">
        <v>22</v>
      </c>
      <c r="Q1560" s="1">
        <v>43949.722777777781</v>
      </c>
    </row>
    <row r="1561" spans="1:17" x14ac:dyDescent="0.35">
      <c r="A1561" s="1">
        <v>43661</v>
      </c>
      <c r="B1561" t="s">
        <v>24</v>
      </c>
      <c r="C1561" t="s">
        <v>1868</v>
      </c>
      <c r="F1561" t="s">
        <v>1861</v>
      </c>
      <c r="G1561" t="s">
        <v>1859</v>
      </c>
      <c r="H1561" t="s">
        <v>749</v>
      </c>
      <c r="J1561" s="2">
        <v>0</v>
      </c>
      <c r="K1561" s="3">
        <v>6830</v>
      </c>
      <c r="L1561" t="s">
        <v>750</v>
      </c>
      <c r="M1561" t="s">
        <v>31</v>
      </c>
      <c r="P1561" t="s">
        <v>22</v>
      </c>
      <c r="Q1561" s="1">
        <v>43949.722777777781</v>
      </c>
    </row>
    <row r="1562" spans="1:17" x14ac:dyDescent="0.35">
      <c r="A1562" s="1">
        <v>43661</v>
      </c>
      <c r="B1562" t="s">
        <v>24</v>
      </c>
      <c r="C1562" t="s">
        <v>1869</v>
      </c>
      <c r="F1562" t="s">
        <v>1861</v>
      </c>
      <c r="G1562" t="s">
        <v>1859</v>
      </c>
      <c r="H1562" t="s">
        <v>749</v>
      </c>
      <c r="J1562" s="2">
        <v>0</v>
      </c>
      <c r="K1562" s="3">
        <v>7589</v>
      </c>
      <c r="L1562" t="s">
        <v>750</v>
      </c>
      <c r="M1562" t="s">
        <v>31</v>
      </c>
      <c r="P1562" t="s">
        <v>22</v>
      </c>
      <c r="Q1562" s="1">
        <v>43949.722777777781</v>
      </c>
    </row>
    <row r="1563" spans="1:17" x14ac:dyDescent="0.35">
      <c r="A1563" s="1">
        <v>43661</v>
      </c>
      <c r="B1563" t="s">
        <v>24</v>
      </c>
      <c r="C1563" t="s">
        <v>1870</v>
      </c>
      <c r="F1563" t="s">
        <v>1861</v>
      </c>
      <c r="G1563" t="s">
        <v>1859</v>
      </c>
      <c r="H1563" t="s">
        <v>749</v>
      </c>
      <c r="J1563" s="2">
        <v>0</v>
      </c>
      <c r="K1563" s="3">
        <v>4933</v>
      </c>
      <c r="L1563" t="s">
        <v>750</v>
      </c>
      <c r="M1563" t="s">
        <v>31</v>
      </c>
      <c r="P1563" t="s">
        <v>22</v>
      </c>
      <c r="Q1563" s="1">
        <v>43949.722777777781</v>
      </c>
    </row>
    <row r="1564" spans="1:17" x14ac:dyDescent="0.35">
      <c r="A1564" s="1">
        <v>43661</v>
      </c>
      <c r="B1564" t="s">
        <v>24</v>
      </c>
      <c r="C1564" t="s">
        <v>1871</v>
      </c>
      <c r="F1564" t="s">
        <v>1861</v>
      </c>
      <c r="G1564" t="s">
        <v>1859</v>
      </c>
      <c r="H1564" t="s">
        <v>749</v>
      </c>
      <c r="J1564" s="2">
        <v>0</v>
      </c>
      <c r="K1564" s="3">
        <v>6843</v>
      </c>
      <c r="L1564" t="s">
        <v>750</v>
      </c>
      <c r="M1564" t="s">
        <v>31</v>
      </c>
      <c r="P1564" t="s">
        <v>22</v>
      </c>
      <c r="Q1564" s="1">
        <v>43949.722777777781</v>
      </c>
    </row>
    <row r="1565" spans="1:17" x14ac:dyDescent="0.35">
      <c r="A1565" s="1">
        <v>43661</v>
      </c>
      <c r="B1565" t="s">
        <v>24</v>
      </c>
      <c r="C1565" t="s">
        <v>1872</v>
      </c>
      <c r="D1565" t="s">
        <v>1873</v>
      </c>
      <c r="F1565" t="s">
        <v>1874</v>
      </c>
      <c r="G1565" t="s">
        <v>1859</v>
      </c>
      <c r="H1565" t="s">
        <v>838</v>
      </c>
      <c r="I1565" t="s">
        <v>471</v>
      </c>
      <c r="J1565" s="2">
        <v>105.98</v>
      </c>
      <c r="K1565" s="3">
        <v>2710.44</v>
      </c>
      <c r="L1565" t="s">
        <v>750</v>
      </c>
      <c r="M1565" t="s">
        <v>31</v>
      </c>
      <c r="P1565" t="s">
        <v>22</v>
      </c>
      <c r="Q1565" s="1">
        <v>43949.722777777781</v>
      </c>
    </row>
    <row r="1566" spans="1:17" x14ac:dyDescent="0.35">
      <c r="A1566" s="1">
        <v>43661</v>
      </c>
      <c r="B1566" t="s">
        <v>24</v>
      </c>
      <c r="C1566" t="s">
        <v>1875</v>
      </c>
      <c r="D1566" t="s">
        <v>1876</v>
      </c>
      <c r="F1566" t="s">
        <v>1877</v>
      </c>
      <c r="G1566" t="s">
        <v>1859</v>
      </c>
      <c r="H1566" t="s">
        <v>838</v>
      </c>
      <c r="I1566" t="s">
        <v>471</v>
      </c>
      <c r="J1566" s="2">
        <v>61.21</v>
      </c>
      <c r="K1566" s="3">
        <v>1565.45</v>
      </c>
      <c r="L1566" t="s">
        <v>750</v>
      </c>
      <c r="M1566" t="s">
        <v>31</v>
      </c>
      <c r="P1566" t="s">
        <v>22</v>
      </c>
      <c r="Q1566" s="1">
        <v>43949.722777777781</v>
      </c>
    </row>
    <row r="1567" spans="1:17" x14ac:dyDescent="0.35">
      <c r="A1567" s="1">
        <v>43661</v>
      </c>
      <c r="B1567" t="s">
        <v>24</v>
      </c>
      <c r="C1567" t="s">
        <v>1878</v>
      </c>
      <c r="D1567" t="s">
        <v>1879</v>
      </c>
      <c r="F1567" t="s">
        <v>1880</v>
      </c>
      <c r="G1567" t="s">
        <v>1859</v>
      </c>
      <c r="H1567" t="s">
        <v>838</v>
      </c>
      <c r="I1567" t="s">
        <v>471</v>
      </c>
      <c r="J1567" s="2">
        <v>183.63</v>
      </c>
      <c r="K1567" s="3">
        <v>4696.34</v>
      </c>
      <c r="L1567" t="s">
        <v>750</v>
      </c>
      <c r="M1567" t="s">
        <v>31</v>
      </c>
      <c r="P1567" t="s">
        <v>22</v>
      </c>
      <c r="Q1567" s="1">
        <v>43949.722777777781</v>
      </c>
    </row>
    <row r="1568" spans="1:17" x14ac:dyDescent="0.35">
      <c r="A1568" s="1">
        <v>43677</v>
      </c>
      <c r="B1568" t="s">
        <v>722</v>
      </c>
      <c r="C1568" t="s">
        <v>1881</v>
      </c>
      <c r="D1568" t="s">
        <v>724</v>
      </c>
      <c r="F1568" t="s">
        <v>1882</v>
      </c>
      <c r="G1568" t="s">
        <v>1859</v>
      </c>
      <c r="H1568" t="s">
        <v>881</v>
      </c>
      <c r="J1568" s="2">
        <v>0</v>
      </c>
      <c r="K1568" s="3">
        <v>1462</v>
      </c>
      <c r="M1568" t="s">
        <v>31</v>
      </c>
      <c r="P1568" t="s">
        <v>22</v>
      </c>
      <c r="Q1568" s="1">
        <v>43949.722777777781</v>
      </c>
    </row>
    <row r="1569" spans="1:17" x14ac:dyDescent="0.35">
      <c r="A1569" s="1">
        <v>43700</v>
      </c>
      <c r="B1569" t="s">
        <v>24</v>
      </c>
      <c r="C1569" t="s">
        <v>1883</v>
      </c>
      <c r="D1569" t="s">
        <v>1884</v>
      </c>
      <c r="F1569" t="s">
        <v>1885</v>
      </c>
      <c r="G1569" t="s">
        <v>1859</v>
      </c>
      <c r="H1569" t="s">
        <v>23</v>
      </c>
      <c r="J1569" s="2">
        <v>0</v>
      </c>
      <c r="K1569" s="3">
        <v>8288</v>
      </c>
      <c r="M1569" t="s">
        <v>31</v>
      </c>
      <c r="P1569" t="s">
        <v>22</v>
      </c>
      <c r="Q1569" s="1">
        <v>43949.722777777781</v>
      </c>
    </row>
    <row r="1570" spans="1:17" x14ac:dyDescent="0.35">
      <c r="A1570" s="1">
        <v>43724</v>
      </c>
      <c r="B1570" t="s">
        <v>24</v>
      </c>
      <c r="C1570" t="s">
        <v>1889</v>
      </c>
      <c r="D1570" t="s">
        <v>1884</v>
      </c>
      <c r="F1570" t="s">
        <v>1890</v>
      </c>
      <c r="G1570" t="s">
        <v>1859</v>
      </c>
      <c r="H1570" t="s">
        <v>23</v>
      </c>
      <c r="J1570" s="2">
        <v>0</v>
      </c>
      <c r="K1570" s="3">
        <v>8288</v>
      </c>
      <c r="M1570" t="s">
        <v>31</v>
      </c>
      <c r="P1570" t="s">
        <v>22</v>
      </c>
      <c r="Q1570" s="1">
        <v>43949.722777777781</v>
      </c>
    </row>
    <row r="1571" spans="1:17" x14ac:dyDescent="0.35">
      <c r="A1571" s="1">
        <v>43748</v>
      </c>
      <c r="B1571" t="s">
        <v>24</v>
      </c>
      <c r="C1571" t="s">
        <v>1893</v>
      </c>
      <c r="D1571" t="s">
        <v>1884</v>
      </c>
      <c r="F1571" t="s">
        <v>1894</v>
      </c>
      <c r="G1571" t="s">
        <v>1859</v>
      </c>
      <c r="H1571" t="s">
        <v>23</v>
      </c>
      <c r="J1571" s="2">
        <v>0</v>
      </c>
      <c r="K1571" s="3">
        <v>8288</v>
      </c>
      <c r="M1571" t="s">
        <v>31</v>
      </c>
      <c r="P1571" t="s">
        <v>22</v>
      </c>
      <c r="Q1571" s="1">
        <v>43949.722777777781</v>
      </c>
    </row>
    <row r="1572" spans="1:17" x14ac:dyDescent="0.35">
      <c r="A1572" s="1">
        <v>43763</v>
      </c>
      <c r="B1572" t="s">
        <v>24</v>
      </c>
      <c r="C1572" t="s">
        <v>1895</v>
      </c>
      <c r="D1572" t="s">
        <v>1884</v>
      </c>
      <c r="F1572" t="s">
        <v>1896</v>
      </c>
      <c r="G1572" t="s">
        <v>1859</v>
      </c>
      <c r="H1572" t="s">
        <v>749</v>
      </c>
      <c r="J1572" s="2">
        <v>0</v>
      </c>
      <c r="K1572" s="3">
        <v>8452</v>
      </c>
      <c r="L1572" t="s">
        <v>750</v>
      </c>
      <c r="M1572" t="s">
        <v>31</v>
      </c>
      <c r="P1572" t="s">
        <v>22</v>
      </c>
      <c r="Q1572" s="1">
        <v>43949.722777777781</v>
      </c>
    </row>
    <row r="1573" spans="1:17" x14ac:dyDescent="0.35">
      <c r="A1573" s="1">
        <v>43763</v>
      </c>
      <c r="B1573" t="s">
        <v>24</v>
      </c>
      <c r="C1573" t="s">
        <v>1897</v>
      </c>
      <c r="D1573" t="s">
        <v>1884</v>
      </c>
      <c r="F1573" t="s">
        <v>1898</v>
      </c>
      <c r="G1573" t="s">
        <v>1859</v>
      </c>
      <c r="H1573" t="s">
        <v>749</v>
      </c>
      <c r="J1573" s="2">
        <v>0</v>
      </c>
      <c r="K1573" s="3">
        <v>3118</v>
      </c>
      <c r="L1573" t="s">
        <v>750</v>
      </c>
      <c r="M1573" t="s">
        <v>31</v>
      </c>
      <c r="P1573" t="s">
        <v>22</v>
      </c>
      <c r="Q1573" s="1">
        <v>43949.722777777781</v>
      </c>
    </row>
    <row r="1574" spans="1:17" x14ac:dyDescent="0.35">
      <c r="A1574" s="1">
        <v>43763</v>
      </c>
      <c r="B1574" t="s">
        <v>24</v>
      </c>
      <c r="C1574" t="s">
        <v>1899</v>
      </c>
      <c r="D1574" t="s">
        <v>1884</v>
      </c>
      <c r="F1574" t="s">
        <v>1896</v>
      </c>
      <c r="G1574" t="s">
        <v>1859</v>
      </c>
      <c r="H1574" t="s">
        <v>749</v>
      </c>
      <c r="J1574" s="2">
        <v>0</v>
      </c>
      <c r="K1574" s="3">
        <v>6431</v>
      </c>
      <c r="L1574" t="s">
        <v>750</v>
      </c>
      <c r="M1574" t="s">
        <v>31</v>
      </c>
      <c r="P1574" t="s">
        <v>22</v>
      </c>
      <c r="Q1574" s="1">
        <v>43949.722777777781</v>
      </c>
    </row>
    <row r="1575" spans="1:17" x14ac:dyDescent="0.35">
      <c r="A1575" s="1">
        <v>43763</v>
      </c>
      <c r="B1575" t="s">
        <v>24</v>
      </c>
      <c r="C1575" t="s">
        <v>1900</v>
      </c>
      <c r="D1575" t="s">
        <v>1884</v>
      </c>
      <c r="F1575" t="s">
        <v>1896</v>
      </c>
      <c r="G1575" t="s">
        <v>1859</v>
      </c>
      <c r="H1575" t="s">
        <v>749</v>
      </c>
      <c r="J1575" s="2">
        <v>0</v>
      </c>
      <c r="K1575" s="3">
        <v>6097</v>
      </c>
      <c r="L1575" t="s">
        <v>750</v>
      </c>
      <c r="M1575" t="s">
        <v>31</v>
      </c>
      <c r="P1575" t="s">
        <v>22</v>
      </c>
      <c r="Q1575" s="1">
        <v>43949.722777777781</v>
      </c>
    </row>
    <row r="1576" spans="1:17" x14ac:dyDescent="0.35">
      <c r="A1576" s="1">
        <v>43763</v>
      </c>
      <c r="B1576" t="s">
        <v>24</v>
      </c>
      <c r="C1576" t="s">
        <v>1901</v>
      </c>
      <c r="D1576" t="s">
        <v>1884</v>
      </c>
      <c r="F1576" t="s">
        <v>1902</v>
      </c>
      <c r="G1576" t="s">
        <v>1859</v>
      </c>
      <c r="H1576" t="s">
        <v>838</v>
      </c>
      <c r="I1576" t="s">
        <v>471</v>
      </c>
      <c r="J1576" s="2">
        <v>158.94</v>
      </c>
      <c r="K1576" s="3">
        <v>4064.1</v>
      </c>
      <c r="L1576" t="s">
        <v>750</v>
      </c>
      <c r="M1576" t="s">
        <v>31</v>
      </c>
      <c r="P1576" t="s">
        <v>22</v>
      </c>
      <c r="Q1576" s="1">
        <v>43949.722777777781</v>
      </c>
    </row>
    <row r="1577" spans="1:17" x14ac:dyDescent="0.35">
      <c r="A1577" s="1">
        <v>43789</v>
      </c>
      <c r="B1577" t="s">
        <v>24</v>
      </c>
      <c r="C1577" t="s">
        <v>1906</v>
      </c>
      <c r="D1577" t="s">
        <v>1884</v>
      </c>
      <c r="F1577" t="s">
        <v>1907</v>
      </c>
      <c r="G1577" t="s">
        <v>1859</v>
      </c>
      <c r="H1577" t="s">
        <v>23</v>
      </c>
      <c r="J1577" s="2">
        <v>0</v>
      </c>
      <c r="K1577" s="3">
        <v>8288</v>
      </c>
      <c r="M1577" t="s">
        <v>31</v>
      </c>
      <c r="P1577" t="s">
        <v>22</v>
      </c>
      <c r="Q1577" s="1">
        <v>43949.722777777781</v>
      </c>
    </row>
    <row r="1578" spans="1:17" x14ac:dyDescent="0.35">
      <c r="A1578" s="1">
        <v>43790</v>
      </c>
      <c r="B1578" t="s">
        <v>24</v>
      </c>
      <c r="C1578" t="s">
        <v>1908</v>
      </c>
      <c r="D1578" t="s">
        <v>1884</v>
      </c>
      <c r="F1578" t="s">
        <v>1909</v>
      </c>
      <c r="G1578" t="s">
        <v>1859</v>
      </c>
      <c r="H1578" t="s">
        <v>749</v>
      </c>
      <c r="J1578" s="2">
        <v>0</v>
      </c>
      <c r="K1578" s="3">
        <v>2045</v>
      </c>
      <c r="L1578" t="s">
        <v>750</v>
      </c>
      <c r="M1578" t="s">
        <v>31</v>
      </c>
      <c r="P1578" t="s">
        <v>22</v>
      </c>
      <c r="Q1578" s="1">
        <v>43949.722777777781</v>
      </c>
    </row>
    <row r="1579" spans="1:17" x14ac:dyDescent="0.35">
      <c r="A1579" s="1">
        <v>43790</v>
      </c>
      <c r="B1579" t="s">
        <v>24</v>
      </c>
      <c r="C1579" t="s">
        <v>1910</v>
      </c>
      <c r="D1579" t="s">
        <v>1884</v>
      </c>
      <c r="F1579" t="s">
        <v>1909</v>
      </c>
      <c r="G1579" t="s">
        <v>1859</v>
      </c>
      <c r="H1579" t="s">
        <v>749</v>
      </c>
      <c r="J1579" s="2">
        <v>0</v>
      </c>
      <c r="K1579" s="3">
        <v>2045</v>
      </c>
      <c r="L1579" t="s">
        <v>750</v>
      </c>
      <c r="M1579" t="s">
        <v>31</v>
      </c>
      <c r="P1579" t="s">
        <v>22</v>
      </c>
      <c r="Q1579" s="1">
        <v>43949.722777777781</v>
      </c>
    </row>
    <row r="1580" spans="1:17" x14ac:dyDescent="0.35">
      <c r="A1580" s="1">
        <v>43790</v>
      </c>
      <c r="B1580" t="s">
        <v>24</v>
      </c>
      <c r="C1580" t="s">
        <v>1911</v>
      </c>
      <c r="D1580" t="s">
        <v>1884</v>
      </c>
      <c r="F1580" t="s">
        <v>1909</v>
      </c>
      <c r="G1580" t="s">
        <v>1859</v>
      </c>
      <c r="H1580" t="s">
        <v>749</v>
      </c>
      <c r="J1580" s="2">
        <v>0</v>
      </c>
      <c r="K1580" s="3">
        <v>2910</v>
      </c>
      <c r="L1580" t="s">
        <v>750</v>
      </c>
      <c r="M1580" t="s">
        <v>31</v>
      </c>
      <c r="P1580" t="s">
        <v>22</v>
      </c>
      <c r="Q1580" s="1">
        <v>43949.722777777781</v>
      </c>
    </row>
    <row r="1581" spans="1:17" x14ac:dyDescent="0.35">
      <c r="A1581" s="1">
        <v>43790</v>
      </c>
      <c r="B1581" t="s">
        <v>24</v>
      </c>
      <c r="C1581" t="s">
        <v>1912</v>
      </c>
      <c r="D1581" t="s">
        <v>1884</v>
      </c>
      <c r="F1581" t="s">
        <v>1909</v>
      </c>
      <c r="G1581" t="s">
        <v>1859</v>
      </c>
      <c r="H1581" t="s">
        <v>749</v>
      </c>
      <c r="J1581" s="2">
        <v>0</v>
      </c>
      <c r="K1581" s="3">
        <v>2831</v>
      </c>
      <c r="L1581" t="s">
        <v>750</v>
      </c>
      <c r="M1581" t="s">
        <v>31</v>
      </c>
      <c r="P1581" t="s">
        <v>22</v>
      </c>
      <c r="Q1581" s="1">
        <v>43949.722777777781</v>
      </c>
    </row>
    <row r="1582" spans="1:17" x14ac:dyDescent="0.35">
      <c r="A1582" s="1">
        <v>43790</v>
      </c>
      <c r="B1582" t="s">
        <v>24</v>
      </c>
      <c r="C1582" t="s">
        <v>1913</v>
      </c>
      <c r="D1582" t="s">
        <v>1884</v>
      </c>
      <c r="F1582" t="s">
        <v>1909</v>
      </c>
      <c r="G1582" t="s">
        <v>1859</v>
      </c>
      <c r="H1582" t="s">
        <v>749</v>
      </c>
      <c r="J1582" s="2">
        <v>0</v>
      </c>
      <c r="K1582" s="3">
        <v>5127</v>
      </c>
      <c r="L1582" t="s">
        <v>750</v>
      </c>
      <c r="M1582" t="s">
        <v>31</v>
      </c>
      <c r="P1582" t="s">
        <v>22</v>
      </c>
      <c r="Q1582" s="1">
        <v>43949.722777777781</v>
      </c>
    </row>
    <row r="1583" spans="1:17" x14ac:dyDescent="0.35">
      <c r="A1583" s="1">
        <v>43790</v>
      </c>
      <c r="B1583" t="s">
        <v>24</v>
      </c>
      <c r="C1583" t="s">
        <v>1914</v>
      </c>
      <c r="D1583" t="s">
        <v>1884</v>
      </c>
      <c r="F1583" t="s">
        <v>1909</v>
      </c>
      <c r="G1583" t="s">
        <v>1859</v>
      </c>
      <c r="H1583" t="s">
        <v>749</v>
      </c>
      <c r="J1583" s="2">
        <v>0</v>
      </c>
      <c r="K1583" s="3">
        <v>5627</v>
      </c>
      <c r="L1583" t="s">
        <v>750</v>
      </c>
      <c r="M1583" t="s">
        <v>31</v>
      </c>
      <c r="P1583" t="s">
        <v>22</v>
      </c>
      <c r="Q1583" s="1">
        <v>43949.722777777781</v>
      </c>
    </row>
    <row r="1584" spans="1:17" x14ac:dyDescent="0.35">
      <c r="A1584" s="1">
        <v>43790</v>
      </c>
      <c r="B1584" t="s">
        <v>24</v>
      </c>
      <c r="C1584" t="s">
        <v>1915</v>
      </c>
      <c r="D1584" t="s">
        <v>1884</v>
      </c>
      <c r="F1584" t="s">
        <v>1909</v>
      </c>
      <c r="G1584" t="s">
        <v>1859</v>
      </c>
      <c r="H1584" t="s">
        <v>749</v>
      </c>
      <c r="J1584" s="2">
        <v>0</v>
      </c>
      <c r="K1584" s="3">
        <v>7738</v>
      </c>
      <c r="L1584" t="s">
        <v>750</v>
      </c>
      <c r="M1584" t="s">
        <v>31</v>
      </c>
      <c r="P1584" t="s">
        <v>22</v>
      </c>
      <c r="Q1584" s="1">
        <v>43949.722777777781</v>
      </c>
    </row>
    <row r="1585" spans="1:17" x14ac:dyDescent="0.35">
      <c r="A1585" s="1">
        <v>43790</v>
      </c>
      <c r="B1585" t="s">
        <v>24</v>
      </c>
      <c r="C1585" t="s">
        <v>1916</v>
      </c>
      <c r="D1585" t="s">
        <v>1884</v>
      </c>
      <c r="F1585" t="s">
        <v>1909</v>
      </c>
      <c r="G1585" t="s">
        <v>1859</v>
      </c>
      <c r="H1585" t="s">
        <v>749</v>
      </c>
      <c r="J1585" s="2">
        <v>0</v>
      </c>
      <c r="K1585" s="3">
        <v>4089</v>
      </c>
      <c r="L1585" t="s">
        <v>750</v>
      </c>
      <c r="M1585" t="s">
        <v>31</v>
      </c>
      <c r="P1585" t="s">
        <v>22</v>
      </c>
      <c r="Q1585" s="1">
        <v>43949.722777777781</v>
      </c>
    </row>
    <row r="1586" spans="1:17" x14ac:dyDescent="0.35">
      <c r="A1586" s="1">
        <v>43790</v>
      </c>
      <c r="B1586" t="s">
        <v>24</v>
      </c>
      <c r="C1586" t="s">
        <v>1917</v>
      </c>
      <c r="D1586" t="s">
        <v>1884</v>
      </c>
      <c r="F1586" t="s">
        <v>1909</v>
      </c>
      <c r="G1586" t="s">
        <v>1859</v>
      </c>
      <c r="H1586" t="s">
        <v>749</v>
      </c>
      <c r="J1586" s="2">
        <v>0</v>
      </c>
      <c r="K1586" s="3">
        <v>3145</v>
      </c>
      <c r="L1586" t="s">
        <v>750</v>
      </c>
      <c r="M1586" t="s">
        <v>31</v>
      </c>
      <c r="P1586" t="s">
        <v>22</v>
      </c>
      <c r="Q1586" s="1">
        <v>43949.722777777781</v>
      </c>
    </row>
    <row r="1587" spans="1:17" x14ac:dyDescent="0.35">
      <c r="A1587" s="1">
        <v>43791</v>
      </c>
      <c r="B1587" t="s">
        <v>24</v>
      </c>
      <c r="C1587" t="s">
        <v>1918</v>
      </c>
      <c r="D1587" t="s">
        <v>1884</v>
      </c>
      <c r="F1587" t="s">
        <v>1919</v>
      </c>
      <c r="G1587" t="s">
        <v>1859</v>
      </c>
      <c r="H1587" t="s">
        <v>838</v>
      </c>
      <c r="I1587" t="s">
        <v>471</v>
      </c>
      <c r="J1587" s="2">
        <v>30.62</v>
      </c>
      <c r="K1587" s="3">
        <v>781.12</v>
      </c>
      <c r="L1587" t="s">
        <v>750</v>
      </c>
      <c r="M1587" t="s">
        <v>31</v>
      </c>
      <c r="P1587" t="s">
        <v>22</v>
      </c>
      <c r="Q1587" s="1">
        <v>43949.722777777781</v>
      </c>
    </row>
    <row r="1588" spans="1:17" x14ac:dyDescent="0.35">
      <c r="A1588" s="1">
        <v>43791</v>
      </c>
      <c r="B1588" t="s">
        <v>24</v>
      </c>
      <c r="C1588" t="s">
        <v>1920</v>
      </c>
      <c r="D1588" t="s">
        <v>1884</v>
      </c>
      <c r="F1588" t="s">
        <v>1919</v>
      </c>
      <c r="G1588" t="s">
        <v>1859</v>
      </c>
      <c r="H1588" t="s">
        <v>838</v>
      </c>
      <c r="I1588" t="s">
        <v>471</v>
      </c>
      <c r="J1588" s="2">
        <v>91.81</v>
      </c>
      <c r="K1588" s="3">
        <v>2342.0700000000002</v>
      </c>
      <c r="L1588" t="s">
        <v>750</v>
      </c>
      <c r="M1588" t="s">
        <v>31</v>
      </c>
      <c r="P1588" t="s">
        <v>22</v>
      </c>
      <c r="Q1588" s="1">
        <v>43949.722777777781</v>
      </c>
    </row>
    <row r="1589" spans="1:17" x14ac:dyDescent="0.35">
      <c r="A1589" s="1">
        <v>43791</v>
      </c>
      <c r="B1589" t="s">
        <v>24</v>
      </c>
      <c r="C1589" t="s">
        <v>1921</v>
      </c>
      <c r="D1589" t="s">
        <v>1884</v>
      </c>
      <c r="F1589" t="s">
        <v>1919</v>
      </c>
      <c r="G1589" t="s">
        <v>1859</v>
      </c>
      <c r="H1589" t="s">
        <v>838</v>
      </c>
      <c r="I1589" t="s">
        <v>471</v>
      </c>
      <c r="J1589" s="2">
        <v>191.26</v>
      </c>
      <c r="K1589" s="3">
        <v>4879.04</v>
      </c>
      <c r="L1589" t="s">
        <v>750</v>
      </c>
      <c r="M1589" t="s">
        <v>31</v>
      </c>
      <c r="P1589" t="s">
        <v>22</v>
      </c>
      <c r="Q1589" s="1">
        <v>43949.722777777781</v>
      </c>
    </row>
    <row r="1590" spans="1:17" x14ac:dyDescent="0.35">
      <c r="A1590" s="1">
        <v>43799</v>
      </c>
      <c r="B1590" t="s">
        <v>722</v>
      </c>
      <c r="C1590" t="s">
        <v>1922</v>
      </c>
      <c r="D1590" t="s">
        <v>724</v>
      </c>
      <c r="F1590" t="s">
        <v>1923</v>
      </c>
      <c r="G1590" t="s">
        <v>1859</v>
      </c>
      <c r="H1590" t="s">
        <v>881</v>
      </c>
      <c r="J1590" s="2">
        <v>0</v>
      </c>
      <c r="K1590" s="3">
        <v>1462</v>
      </c>
      <c r="M1590" t="s">
        <v>31</v>
      </c>
      <c r="O1590" t="s">
        <v>1924</v>
      </c>
      <c r="P1590" t="s">
        <v>22</v>
      </c>
      <c r="Q1590" s="1">
        <v>43949.742349537039</v>
      </c>
    </row>
    <row r="1591" spans="1:17" x14ac:dyDescent="0.35">
      <c r="A1591" s="1">
        <v>43819</v>
      </c>
      <c r="B1591" t="s">
        <v>24</v>
      </c>
      <c r="C1591" t="s">
        <v>1925</v>
      </c>
      <c r="D1591" t="s">
        <v>1884</v>
      </c>
      <c r="F1591" t="s">
        <v>1926</v>
      </c>
      <c r="G1591" t="s">
        <v>1859</v>
      </c>
      <c r="H1591" t="s">
        <v>23</v>
      </c>
      <c r="J1591" s="2">
        <v>0</v>
      </c>
      <c r="K1591" s="3">
        <v>8288</v>
      </c>
      <c r="M1591" t="s">
        <v>31</v>
      </c>
      <c r="P1591" t="s">
        <v>22</v>
      </c>
      <c r="Q1591" s="1">
        <v>43949.722777777781</v>
      </c>
    </row>
    <row r="1592" spans="1:17" x14ac:dyDescent="0.35">
      <c r="A1592" s="1">
        <v>43830</v>
      </c>
      <c r="B1592" t="s">
        <v>722</v>
      </c>
      <c r="C1592" t="s">
        <v>1927</v>
      </c>
      <c r="D1592" t="s">
        <v>724</v>
      </c>
      <c r="F1592" t="s">
        <v>1928</v>
      </c>
      <c r="G1592" t="s">
        <v>1859</v>
      </c>
      <c r="H1592" t="s">
        <v>881</v>
      </c>
      <c r="J1592" s="2">
        <v>0</v>
      </c>
      <c r="K1592" s="3">
        <v>1462</v>
      </c>
      <c r="M1592" t="s">
        <v>31</v>
      </c>
      <c r="P1592" t="s">
        <v>22</v>
      </c>
      <c r="Q1592" s="1">
        <v>43949.722777777781</v>
      </c>
    </row>
    <row r="1593" spans="1:17" x14ac:dyDescent="0.35">
      <c r="A1593" s="1">
        <v>43853</v>
      </c>
      <c r="B1593" t="s">
        <v>24</v>
      </c>
      <c r="C1593" t="s">
        <v>1929</v>
      </c>
      <c r="F1593" t="s">
        <v>1861</v>
      </c>
      <c r="G1593" t="s">
        <v>1859</v>
      </c>
      <c r="H1593" t="s">
        <v>23</v>
      </c>
      <c r="J1593" s="2">
        <v>0</v>
      </c>
      <c r="K1593" s="3">
        <v>8288</v>
      </c>
      <c r="M1593" t="s">
        <v>31</v>
      </c>
      <c r="P1593" t="s">
        <v>22</v>
      </c>
      <c r="Q1593" s="1">
        <v>43949.722777777781</v>
      </c>
    </row>
    <row r="1594" spans="1:17" x14ac:dyDescent="0.35">
      <c r="A1594" s="1">
        <v>43861</v>
      </c>
      <c r="B1594" t="s">
        <v>722</v>
      </c>
      <c r="C1594" t="s">
        <v>1930</v>
      </c>
      <c r="D1594" t="s">
        <v>724</v>
      </c>
      <c r="F1594" t="s">
        <v>1931</v>
      </c>
      <c r="G1594" t="s">
        <v>1859</v>
      </c>
      <c r="H1594" t="s">
        <v>881</v>
      </c>
      <c r="J1594" s="2">
        <v>0</v>
      </c>
      <c r="K1594" s="3">
        <v>1462</v>
      </c>
      <c r="M1594" t="s">
        <v>31</v>
      </c>
      <c r="P1594" t="s">
        <v>22</v>
      </c>
      <c r="Q1594" s="1">
        <v>43949.722777777781</v>
      </c>
    </row>
    <row r="1595" spans="1:17" x14ac:dyDescent="0.35">
      <c r="A1595" s="1">
        <v>43879</v>
      </c>
      <c r="B1595" t="s">
        <v>24</v>
      </c>
      <c r="C1595" t="s">
        <v>1932</v>
      </c>
      <c r="F1595" t="s">
        <v>1861</v>
      </c>
      <c r="G1595" t="s">
        <v>1859</v>
      </c>
      <c r="H1595" t="s">
        <v>23</v>
      </c>
      <c r="J1595" s="2">
        <v>0</v>
      </c>
      <c r="K1595" s="3">
        <v>8288</v>
      </c>
      <c r="M1595" t="s">
        <v>31</v>
      </c>
      <c r="P1595" t="s">
        <v>22</v>
      </c>
      <c r="Q1595" s="1">
        <v>43949.722777777781</v>
      </c>
    </row>
    <row r="1596" spans="1:17" x14ac:dyDescent="0.35">
      <c r="A1596" s="1">
        <v>43890</v>
      </c>
      <c r="B1596" t="s">
        <v>722</v>
      </c>
      <c r="C1596" t="s">
        <v>1933</v>
      </c>
      <c r="D1596" t="s">
        <v>724</v>
      </c>
      <c r="F1596" t="s">
        <v>1934</v>
      </c>
      <c r="G1596" t="s">
        <v>1859</v>
      </c>
      <c r="H1596" t="s">
        <v>881</v>
      </c>
      <c r="J1596" s="2">
        <v>0</v>
      </c>
      <c r="K1596" s="3">
        <v>1012</v>
      </c>
      <c r="M1596" t="s">
        <v>31</v>
      </c>
      <c r="P1596" t="s">
        <v>22</v>
      </c>
      <c r="Q1596" s="1">
        <v>43949.722777777781</v>
      </c>
    </row>
    <row r="1597" spans="1:17" x14ac:dyDescent="0.35">
      <c r="A1597" s="1">
        <v>43915</v>
      </c>
      <c r="B1597" t="s">
        <v>24</v>
      </c>
      <c r="C1597" t="s">
        <v>1935</v>
      </c>
      <c r="F1597" t="s">
        <v>1936</v>
      </c>
      <c r="G1597" t="s">
        <v>1859</v>
      </c>
      <c r="H1597" t="s">
        <v>23</v>
      </c>
      <c r="J1597" s="2">
        <v>0</v>
      </c>
      <c r="K1597" s="3">
        <v>5738</v>
      </c>
      <c r="M1597" t="s">
        <v>31</v>
      </c>
      <c r="P1597" t="s">
        <v>22</v>
      </c>
      <c r="Q1597" s="1">
        <v>43949.722777777781</v>
      </c>
    </row>
    <row r="1598" spans="1:17" x14ac:dyDescent="0.35">
      <c r="A1598" s="1">
        <v>43647</v>
      </c>
      <c r="B1598" t="s">
        <v>17</v>
      </c>
      <c r="C1598" t="s">
        <v>18</v>
      </c>
      <c r="F1598" t="s">
        <v>19</v>
      </c>
      <c r="G1598" t="s">
        <v>1937</v>
      </c>
      <c r="H1598" t="s">
        <v>21</v>
      </c>
      <c r="J1598" s="2">
        <v>0</v>
      </c>
      <c r="K1598" s="3">
        <v>20000</v>
      </c>
      <c r="P1598" t="s">
        <v>22</v>
      </c>
      <c r="Q1598" s="1">
        <v>44033.369571759264</v>
      </c>
    </row>
    <row r="1599" spans="1:17" x14ac:dyDescent="0.35">
      <c r="A1599" s="1">
        <v>43661</v>
      </c>
      <c r="B1599" t="s">
        <v>24</v>
      </c>
      <c r="C1599" t="s">
        <v>1940</v>
      </c>
      <c r="D1599" t="s">
        <v>1611</v>
      </c>
      <c r="F1599" t="s">
        <v>1941</v>
      </c>
      <c r="G1599" t="s">
        <v>881</v>
      </c>
      <c r="H1599" t="s">
        <v>749</v>
      </c>
      <c r="J1599" s="2">
        <v>0</v>
      </c>
      <c r="K1599" s="3">
        <v>10925</v>
      </c>
      <c r="L1599" t="s">
        <v>750</v>
      </c>
      <c r="M1599" t="s">
        <v>31</v>
      </c>
      <c r="P1599" t="s">
        <v>22</v>
      </c>
      <c r="Q1599" s="1">
        <v>43949.722777777781</v>
      </c>
    </row>
    <row r="1600" spans="1:17" x14ac:dyDescent="0.35">
      <c r="A1600" s="1">
        <v>43700</v>
      </c>
      <c r="B1600" t="s">
        <v>24</v>
      </c>
      <c r="C1600" t="s">
        <v>1942</v>
      </c>
      <c r="D1600" t="s">
        <v>1884</v>
      </c>
      <c r="F1600" t="s">
        <v>1943</v>
      </c>
      <c r="G1600" t="s">
        <v>881</v>
      </c>
      <c r="H1600" t="s">
        <v>23</v>
      </c>
      <c r="J1600" s="2">
        <v>0</v>
      </c>
      <c r="K1600" s="3">
        <v>1462</v>
      </c>
      <c r="M1600" t="s">
        <v>31</v>
      </c>
      <c r="P1600" t="s">
        <v>22</v>
      </c>
      <c r="Q1600" s="1">
        <v>43949.722777777781</v>
      </c>
    </row>
    <row r="1601" spans="1:17" x14ac:dyDescent="0.35">
      <c r="A1601" s="1">
        <v>43724</v>
      </c>
      <c r="B1601" t="s">
        <v>24</v>
      </c>
      <c r="C1601" t="s">
        <v>1944</v>
      </c>
      <c r="D1601" t="s">
        <v>1945</v>
      </c>
      <c r="F1601" t="s">
        <v>1946</v>
      </c>
      <c r="G1601" t="s">
        <v>881</v>
      </c>
      <c r="H1601" t="s">
        <v>23</v>
      </c>
      <c r="J1601" s="2">
        <v>0</v>
      </c>
      <c r="K1601" s="3">
        <v>1462</v>
      </c>
      <c r="M1601" t="s">
        <v>31</v>
      </c>
      <c r="P1601" t="s">
        <v>22</v>
      </c>
      <c r="Q1601" s="1">
        <v>43949.722777777781</v>
      </c>
    </row>
    <row r="1602" spans="1:17" x14ac:dyDescent="0.35">
      <c r="A1602" s="1">
        <v>43748</v>
      </c>
      <c r="B1602" t="s">
        <v>24</v>
      </c>
      <c r="C1602" t="s">
        <v>1947</v>
      </c>
      <c r="D1602" t="s">
        <v>1945</v>
      </c>
      <c r="F1602" t="s">
        <v>1948</v>
      </c>
      <c r="G1602" t="s">
        <v>881</v>
      </c>
      <c r="H1602" t="s">
        <v>23</v>
      </c>
      <c r="J1602" s="2">
        <v>0</v>
      </c>
      <c r="K1602" s="3">
        <v>1462</v>
      </c>
      <c r="M1602" t="s">
        <v>31</v>
      </c>
      <c r="P1602" t="s">
        <v>22</v>
      </c>
      <c r="Q1602" s="1">
        <v>43949.722777777781</v>
      </c>
    </row>
    <row r="1603" spans="1:17" x14ac:dyDescent="0.35">
      <c r="A1603" s="1">
        <v>43763</v>
      </c>
      <c r="B1603" t="s">
        <v>24</v>
      </c>
      <c r="C1603" t="s">
        <v>1949</v>
      </c>
      <c r="D1603" t="s">
        <v>1945</v>
      </c>
      <c r="F1603" t="s">
        <v>1945</v>
      </c>
      <c r="G1603" t="s">
        <v>881</v>
      </c>
      <c r="H1603" t="s">
        <v>749</v>
      </c>
      <c r="J1603" s="2">
        <v>0</v>
      </c>
      <c r="K1603" s="3">
        <v>4973</v>
      </c>
      <c r="L1603" t="s">
        <v>750</v>
      </c>
      <c r="M1603" t="s">
        <v>31</v>
      </c>
      <c r="P1603" t="s">
        <v>22</v>
      </c>
      <c r="Q1603" s="1">
        <v>43949.722777777781</v>
      </c>
    </row>
    <row r="1604" spans="1:17" x14ac:dyDescent="0.35">
      <c r="A1604" s="1">
        <v>43789</v>
      </c>
      <c r="B1604" t="s">
        <v>24</v>
      </c>
      <c r="C1604" t="s">
        <v>1950</v>
      </c>
      <c r="F1604" t="s">
        <v>1945</v>
      </c>
      <c r="G1604" t="s">
        <v>881</v>
      </c>
      <c r="H1604" t="s">
        <v>23</v>
      </c>
      <c r="J1604" s="2">
        <v>0</v>
      </c>
      <c r="K1604" s="3">
        <v>9141</v>
      </c>
      <c r="M1604" t="s">
        <v>31</v>
      </c>
      <c r="P1604" t="s">
        <v>22</v>
      </c>
      <c r="Q1604" s="1">
        <v>43949.722777777781</v>
      </c>
    </row>
    <row r="1605" spans="1:17" x14ac:dyDescent="0.35">
      <c r="A1605" s="1">
        <v>43819</v>
      </c>
      <c r="B1605" t="s">
        <v>24</v>
      </c>
      <c r="C1605" t="s">
        <v>1951</v>
      </c>
      <c r="F1605" t="s">
        <v>1945</v>
      </c>
      <c r="G1605" t="s">
        <v>881</v>
      </c>
      <c r="H1605" t="s">
        <v>23</v>
      </c>
      <c r="J1605" s="2">
        <v>0</v>
      </c>
      <c r="K1605" s="3">
        <v>1462</v>
      </c>
      <c r="M1605" t="s">
        <v>31</v>
      </c>
      <c r="P1605" t="s">
        <v>22</v>
      </c>
      <c r="Q1605" s="1">
        <v>43949.722777777781</v>
      </c>
    </row>
    <row r="1606" spans="1:17" x14ac:dyDescent="0.35">
      <c r="A1606" s="1">
        <v>43853</v>
      </c>
      <c r="B1606" t="s">
        <v>24</v>
      </c>
      <c r="C1606" t="s">
        <v>1952</v>
      </c>
      <c r="F1606" t="s">
        <v>1945</v>
      </c>
      <c r="G1606" t="s">
        <v>881</v>
      </c>
      <c r="H1606" t="s">
        <v>23</v>
      </c>
      <c r="J1606" s="2">
        <v>0</v>
      </c>
      <c r="K1606" s="3">
        <v>1462</v>
      </c>
      <c r="M1606" t="s">
        <v>31</v>
      </c>
      <c r="P1606" t="s">
        <v>22</v>
      </c>
      <c r="Q1606" s="1">
        <v>43949.722777777781</v>
      </c>
    </row>
    <row r="1607" spans="1:17" x14ac:dyDescent="0.35">
      <c r="A1607" s="1">
        <v>43879</v>
      </c>
      <c r="B1607" t="s">
        <v>24</v>
      </c>
      <c r="C1607" t="s">
        <v>1953</v>
      </c>
      <c r="F1607" t="s">
        <v>1945</v>
      </c>
      <c r="G1607" t="s">
        <v>881</v>
      </c>
      <c r="H1607" t="s">
        <v>23</v>
      </c>
      <c r="J1607" s="2">
        <v>0</v>
      </c>
      <c r="K1607" s="3">
        <v>1462</v>
      </c>
      <c r="M1607" t="s">
        <v>31</v>
      </c>
      <c r="P1607" t="s">
        <v>22</v>
      </c>
      <c r="Q1607" s="1">
        <v>43949.722777777781</v>
      </c>
    </row>
    <row r="1608" spans="1:17" x14ac:dyDescent="0.35">
      <c r="A1608" s="1">
        <v>43915</v>
      </c>
      <c r="B1608" t="s">
        <v>24</v>
      </c>
      <c r="C1608" t="s">
        <v>1954</v>
      </c>
      <c r="D1608" t="s">
        <v>1945</v>
      </c>
      <c r="F1608" t="s">
        <v>1934</v>
      </c>
      <c r="G1608" t="s">
        <v>881</v>
      </c>
      <c r="H1608" t="s">
        <v>23</v>
      </c>
      <c r="J1608" s="2">
        <v>0</v>
      </c>
      <c r="K1608" s="3">
        <v>1012</v>
      </c>
      <c r="M1608" t="s">
        <v>31</v>
      </c>
      <c r="P1608" t="s">
        <v>22</v>
      </c>
      <c r="Q1608" s="1">
        <v>43949.722777777781</v>
      </c>
    </row>
    <row r="1609" spans="1:17" x14ac:dyDescent="0.35">
      <c r="A1609" s="1">
        <v>43916</v>
      </c>
      <c r="B1609" t="s">
        <v>24</v>
      </c>
      <c r="C1609" t="s">
        <v>1955</v>
      </c>
      <c r="D1609" t="s">
        <v>1945</v>
      </c>
      <c r="F1609" t="s">
        <v>1956</v>
      </c>
      <c r="G1609" t="s">
        <v>881</v>
      </c>
      <c r="H1609" t="s">
        <v>23</v>
      </c>
      <c r="J1609" s="2">
        <v>0</v>
      </c>
      <c r="K1609" s="3">
        <v>20</v>
      </c>
      <c r="M1609" t="s">
        <v>31</v>
      </c>
      <c r="P1609" t="s">
        <v>22</v>
      </c>
      <c r="Q1609" s="1">
        <v>43949.722777777781</v>
      </c>
    </row>
    <row r="1610" spans="1:17" x14ac:dyDescent="0.35">
      <c r="A1610" s="1">
        <v>43647</v>
      </c>
      <c r="B1610" t="s">
        <v>17</v>
      </c>
      <c r="C1610" t="s">
        <v>18</v>
      </c>
      <c r="F1610" t="s">
        <v>19</v>
      </c>
      <c r="G1610" t="s">
        <v>1957</v>
      </c>
      <c r="H1610" t="s">
        <v>21</v>
      </c>
      <c r="J1610" s="2">
        <v>0</v>
      </c>
      <c r="K1610" s="3">
        <v>168919.42</v>
      </c>
      <c r="P1610" t="s">
        <v>22</v>
      </c>
      <c r="Q1610" s="1">
        <v>44033.369571759264</v>
      </c>
    </row>
    <row r="1611" spans="1:17" x14ac:dyDescent="0.35">
      <c r="A1611" s="1">
        <v>43647</v>
      </c>
      <c r="B1611" t="s">
        <v>17</v>
      </c>
      <c r="C1611" t="s">
        <v>18</v>
      </c>
      <c r="F1611" t="s">
        <v>19</v>
      </c>
      <c r="G1611" t="s">
        <v>1957</v>
      </c>
      <c r="H1611" t="s">
        <v>21</v>
      </c>
      <c r="I1611" t="s">
        <v>471</v>
      </c>
      <c r="J1611" s="2">
        <v>-6579.14</v>
      </c>
      <c r="K1611" s="3">
        <v>-168919.42</v>
      </c>
      <c r="P1611" t="s">
        <v>22</v>
      </c>
      <c r="Q1611" s="1">
        <v>44033.369571759264</v>
      </c>
    </row>
    <row r="1612" spans="1:17" x14ac:dyDescent="0.35">
      <c r="A1612" s="1">
        <v>43832</v>
      </c>
      <c r="B1612" t="s">
        <v>24</v>
      </c>
      <c r="C1612" t="s">
        <v>1966</v>
      </c>
      <c r="F1612" t="s">
        <v>1962</v>
      </c>
      <c r="G1612" t="s">
        <v>766</v>
      </c>
      <c r="H1612" t="s">
        <v>749</v>
      </c>
      <c r="J1612" s="2">
        <v>0</v>
      </c>
      <c r="K1612" s="3">
        <v>5700</v>
      </c>
      <c r="L1612" t="s">
        <v>750</v>
      </c>
      <c r="M1612" t="s">
        <v>31</v>
      </c>
      <c r="P1612" t="s">
        <v>22</v>
      </c>
      <c r="Q1612" s="1">
        <v>43949.722777777781</v>
      </c>
    </row>
    <row r="1613" spans="1:17" x14ac:dyDescent="0.35">
      <c r="A1613" s="1">
        <v>43833</v>
      </c>
      <c r="B1613" t="s">
        <v>24</v>
      </c>
      <c r="C1613" t="s">
        <v>1967</v>
      </c>
      <c r="F1613" t="s">
        <v>1962</v>
      </c>
      <c r="G1613" t="s">
        <v>766</v>
      </c>
      <c r="H1613" t="s">
        <v>749</v>
      </c>
      <c r="J1613" s="2">
        <v>0</v>
      </c>
      <c r="K1613" s="3">
        <v>50</v>
      </c>
      <c r="L1613" t="s">
        <v>750</v>
      </c>
      <c r="M1613" t="s">
        <v>31</v>
      </c>
      <c r="P1613" t="s">
        <v>22</v>
      </c>
      <c r="Q1613" s="1">
        <v>43949.722777777781</v>
      </c>
    </row>
    <row r="1614" spans="1:17" x14ac:dyDescent="0.35">
      <c r="A1614" s="1">
        <v>43864</v>
      </c>
      <c r="B1614" t="s">
        <v>24</v>
      </c>
      <c r="C1614" t="s">
        <v>1974</v>
      </c>
      <c r="F1614" t="s">
        <v>1962</v>
      </c>
      <c r="G1614" t="s">
        <v>766</v>
      </c>
      <c r="H1614" t="s">
        <v>749</v>
      </c>
      <c r="J1614" s="2">
        <v>0</v>
      </c>
      <c r="K1614" s="3">
        <v>10335</v>
      </c>
      <c r="L1614" t="s">
        <v>750</v>
      </c>
      <c r="M1614" t="s">
        <v>31</v>
      </c>
      <c r="P1614" t="s">
        <v>22</v>
      </c>
      <c r="Q1614" s="1">
        <v>43949.722777777781</v>
      </c>
    </row>
    <row r="1615" spans="1:17" x14ac:dyDescent="0.35">
      <c r="A1615" s="1">
        <v>43871</v>
      </c>
      <c r="B1615" t="s">
        <v>24</v>
      </c>
      <c r="C1615" t="s">
        <v>1983</v>
      </c>
      <c r="F1615" t="s">
        <v>875</v>
      </c>
      <c r="G1615" t="s">
        <v>766</v>
      </c>
      <c r="H1615" t="s">
        <v>838</v>
      </c>
      <c r="I1615" t="s">
        <v>471</v>
      </c>
      <c r="J1615" s="2">
        <v>155.72</v>
      </c>
      <c r="K1615" s="3">
        <v>3896.89</v>
      </c>
      <c r="L1615" t="s">
        <v>750</v>
      </c>
      <c r="M1615" t="s">
        <v>31</v>
      </c>
      <c r="P1615" t="s">
        <v>22</v>
      </c>
      <c r="Q1615" s="1">
        <v>43949.722777777781</v>
      </c>
    </row>
    <row r="1616" spans="1:17" x14ac:dyDescent="0.35">
      <c r="A1616" s="1">
        <v>43900</v>
      </c>
      <c r="B1616" t="s">
        <v>24</v>
      </c>
      <c r="C1616" t="s">
        <v>1986</v>
      </c>
      <c r="F1616" t="s">
        <v>1962</v>
      </c>
      <c r="G1616" t="s">
        <v>766</v>
      </c>
      <c r="H1616" t="s">
        <v>749</v>
      </c>
      <c r="J1616" s="2">
        <v>0</v>
      </c>
      <c r="K1616" s="3">
        <v>5700</v>
      </c>
      <c r="L1616" t="s">
        <v>750</v>
      </c>
      <c r="M1616" t="s">
        <v>31</v>
      </c>
      <c r="P1616" t="s">
        <v>22</v>
      </c>
      <c r="Q1616" s="1">
        <v>43949.722777777781</v>
      </c>
    </row>
    <row r="1617" spans="1:17" x14ac:dyDescent="0.35">
      <c r="A1617" s="1">
        <v>43647</v>
      </c>
      <c r="B1617" t="s">
        <v>17</v>
      </c>
      <c r="C1617" t="s">
        <v>18</v>
      </c>
      <c r="F1617" t="s">
        <v>19</v>
      </c>
      <c r="G1617" t="s">
        <v>1987</v>
      </c>
      <c r="H1617" t="s">
        <v>21</v>
      </c>
      <c r="J1617" s="2">
        <v>0</v>
      </c>
      <c r="K1617" s="3">
        <v>11997</v>
      </c>
      <c r="P1617" t="s">
        <v>22</v>
      </c>
      <c r="Q1617" s="1">
        <v>44033.369571759264</v>
      </c>
    </row>
    <row r="1618" spans="1:17" x14ac:dyDescent="0.35">
      <c r="A1618" s="1">
        <v>43647</v>
      </c>
      <c r="B1618" t="s">
        <v>17</v>
      </c>
      <c r="C1618" t="s">
        <v>18</v>
      </c>
      <c r="F1618" t="s">
        <v>19</v>
      </c>
      <c r="G1618" t="s">
        <v>56</v>
      </c>
      <c r="H1618" t="s">
        <v>21</v>
      </c>
      <c r="J1618" s="2">
        <v>0</v>
      </c>
      <c r="K1618" s="3">
        <v>137489.49</v>
      </c>
      <c r="P1618" t="s">
        <v>22</v>
      </c>
      <c r="Q1618" s="1">
        <v>44033.369571759264</v>
      </c>
    </row>
    <row r="1619" spans="1:17" x14ac:dyDescent="0.35">
      <c r="A1619" s="1">
        <v>43661</v>
      </c>
      <c r="B1619" t="s">
        <v>24</v>
      </c>
      <c r="C1619" t="s">
        <v>1996</v>
      </c>
      <c r="D1619" t="s">
        <v>1655</v>
      </c>
      <c r="E1619" t="s">
        <v>1656</v>
      </c>
      <c r="F1619" t="s">
        <v>1997</v>
      </c>
      <c r="G1619" t="s">
        <v>35</v>
      </c>
      <c r="H1619" t="s">
        <v>23</v>
      </c>
      <c r="J1619" s="2">
        <v>0</v>
      </c>
      <c r="K1619" s="3">
        <v>76000</v>
      </c>
      <c r="M1619" t="s">
        <v>31</v>
      </c>
      <c r="P1619" t="s">
        <v>22</v>
      </c>
      <c r="Q1619" s="1">
        <v>43949.722777777781</v>
      </c>
    </row>
    <row r="1620" spans="1:17" x14ac:dyDescent="0.35">
      <c r="A1620" s="1">
        <v>43661</v>
      </c>
      <c r="B1620" t="s">
        <v>24</v>
      </c>
      <c r="C1620" t="s">
        <v>1998</v>
      </c>
      <c r="F1620" t="s">
        <v>1999</v>
      </c>
      <c r="G1620" t="s">
        <v>35</v>
      </c>
      <c r="H1620" t="s">
        <v>23</v>
      </c>
      <c r="J1620" s="2">
        <v>0</v>
      </c>
      <c r="K1620" s="3">
        <v>532</v>
      </c>
      <c r="M1620" t="s">
        <v>31</v>
      </c>
      <c r="P1620" t="s">
        <v>22</v>
      </c>
      <c r="Q1620" s="1">
        <v>43949.722777777781</v>
      </c>
    </row>
    <row r="1621" spans="1:17" x14ac:dyDescent="0.35">
      <c r="A1621" s="1">
        <v>43718</v>
      </c>
      <c r="B1621" t="s">
        <v>24</v>
      </c>
      <c r="C1621" t="s">
        <v>2000</v>
      </c>
      <c r="D1621" t="s">
        <v>705</v>
      </c>
      <c r="F1621" t="s">
        <v>2001</v>
      </c>
      <c r="G1621" t="s">
        <v>35</v>
      </c>
      <c r="H1621" t="s">
        <v>470</v>
      </c>
      <c r="I1621" t="s">
        <v>471</v>
      </c>
      <c r="J1621" s="2">
        <v>192</v>
      </c>
      <c r="K1621" s="3">
        <v>4966.08</v>
      </c>
      <c r="M1621" t="s">
        <v>31</v>
      </c>
      <c r="P1621" t="s">
        <v>22</v>
      </c>
      <c r="Q1621" s="1">
        <v>43949.722777777781</v>
      </c>
    </row>
    <row r="1622" spans="1:17" x14ac:dyDescent="0.35">
      <c r="A1622" s="1">
        <v>43822</v>
      </c>
      <c r="B1622" t="s">
        <v>24</v>
      </c>
      <c r="C1622" t="s">
        <v>2003</v>
      </c>
      <c r="D1622" t="s">
        <v>1334</v>
      </c>
      <c r="F1622" t="s">
        <v>2004</v>
      </c>
      <c r="G1622" t="s">
        <v>35</v>
      </c>
      <c r="H1622" t="s">
        <v>470</v>
      </c>
      <c r="I1622" t="s">
        <v>471</v>
      </c>
      <c r="J1622" s="2">
        <v>800.65</v>
      </c>
      <c r="K1622" s="3">
        <v>20416.580000000002</v>
      </c>
      <c r="M1622" t="s">
        <v>31</v>
      </c>
      <c r="P1622" t="s">
        <v>22</v>
      </c>
      <c r="Q1622" s="1">
        <v>43949.722777777781</v>
      </c>
    </row>
    <row r="1623" spans="1:17" x14ac:dyDescent="0.35">
      <c r="A1623" s="1">
        <v>43845</v>
      </c>
      <c r="B1623" t="s">
        <v>24</v>
      </c>
      <c r="C1623" t="s">
        <v>2005</v>
      </c>
      <c r="F1623" t="s">
        <v>2006</v>
      </c>
      <c r="G1623" t="s">
        <v>35</v>
      </c>
      <c r="H1623" t="s">
        <v>23</v>
      </c>
      <c r="J1623" s="2">
        <v>0</v>
      </c>
      <c r="K1623" s="3">
        <v>302.5</v>
      </c>
      <c r="M1623" t="s">
        <v>31</v>
      </c>
      <c r="P1623" t="s">
        <v>22</v>
      </c>
      <c r="Q1623" s="1">
        <v>43949.722777777781</v>
      </c>
    </row>
    <row r="1624" spans="1:17" x14ac:dyDescent="0.35">
      <c r="A1624" s="1">
        <v>43864</v>
      </c>
      <c r="B1624" t="s">
        <v>24</v>
      </c>
      <c r="C1624" t="s">
        <v>2007</v>
      </c>
      <c r="F1624" t="s">
        <v>2008</v>
      </c>
      <c r="G1624" t="s">
        <v>35</v>
      </c>
      <c r="H1624" t="s">
        <v>838</v>
      </c>
      <c r="I1624" t="s">
        <v>471</v>
      </c>
      <c r="J1624" s="2">
        <v>5</v>
      </c>
      <c r="K1624" s="3">
        <v>125.88</v>
      </c>
      <c r="L1624" t="s">
        <v>750</v>
      </c>
      <c r="M1624" t="s">
        <v>31</v>
      </c>
      <c r="P1624" t="s">
        <v>22</v>
      </c>
      <c r="Q1624" s="1">
        <v>43949.722777777781</v>
      </c>
    </row>
    <row r="1625" spans="1:17" x14ac:dyDescent="0.35">
      <c r="A1625" s="1">
        <v>43878</v>
      </c>
      <c r="B1625" t="s">
        <v>24</v>
      </c>
      <c r="C1625" t="s">
        <v>2009</v>
      </c>
      <c r="F1625" t="s">
        <v>2006</v>
      </c>
      <c r="G1625" t="s">
        <v>35</v>
      </c>
      <c r="H1625" t="s">
        <v>23</v>
      </c>
      <c r="J1625" s="2">
        <v>0</v>
      </c>
      <c r="K1625" s="3">
        <v>302.5</v>
      </c>
      <c r="M1625" t="s">
        <v>31</v>
      </c>
      <c r="P1625" t="s">
        <v>22</v>
      </c>
      <c r="Q1625" s="1">
        <v>43949.722777777781</v>
      </c>
    </row>
    <row r="1626" spans="1:17" x14ac:dyDescent="0.35">
      <c r="A1626" s="1">
        <v>43879</v>
      </c>
      <c r="B1626" t="s">
        <v>722</v>
      </c>
      <c r="C1626" t="s">
        <v>1521</v>
      </c>
      <c r="D1626" t="s">
        <v>61</v>
      </c>
      <c r="E1626" t="s">
        <v>62</v>
      </c>
      <c r="F1626" t="s">
        <v>328</v>
      </c>
      <c r="G1626" t="s">
        <v>35</v>
      </c>
      <c r="H1626" t="s">
        <v>48</v>
      </c>
      <c r="J1626" s="2">
        <v>0</v>
      </c>
      <c r="K1626" s="3">
        <v>2455</v>
      </c>
      <c r="M1626" t="s">
        <v>31</v>
      </c>
      <c r="P1626" t="s">
        <v>22</v>
      </c>
      <c r="Q1626" s="1">
        <v>43949.722777777781</v>
      </c>
    </row>
    <row r="1627" spans="1:17" x14ac:dyDescent="0.35">
      <c r="A1627" s="1">
        <v>43890</v>
      </c>
      <c r="B1627" t="s">
        <v>722</v>
      </c>
      <c r="C1627" t="s">
        <v>2010</v>
      </c>
      <c r="D1627" t="s">
        <v>2011</v>
      </c>
      <c r="F1627" t="s">
        <v>2012</v>
      </c>
      <c r="G1627" t="s">
        <v>35</v>
      </c>
      <c r="H1627" t="s">
        <v>35</v>
      </c>
      <c r="J1627" s="2">
        <v>0</v>
      </c>
      <c r="K1627" s="3">
        <v>2978117.54</v>
      </c>
      <c r="L1627" t="s">
        <v>750</v>
      </c>
      <c r="M1627" t="s">
        <v>31</v>
      </c>
      <c r="P1627" t="s">
        <v>22</v>
      </c>
      <c r="Q1627" s="1">
        <v>44089.742060185177</v>
      </c>
    </row>
    <row r="1628" spans="1:17" x14ac:dyDescent="0.35">
      <c r="A1628" s="1">
        <v>43890</v>
      </c>
      <c r="B1628" t="s">
        <v>722</v>
      </c>
      <c r="C1628" t="s">
        <v>2010</v>
      </c>
      <c r="D1628" t="s">
        <v>2011</v>
      </c>
      <c r="F1628" t="s">
        <v>2013</v>
      </c>
      <c r="G1628" t="s">
        <v>35</v>
      </c>
      <c r="H1628" t="s">
        <v>35</v>
      </c>
      <c r="J1628" s="2">
        <v>0</v>
      </c>
      <c r="K1628" s="3">
        <v>-31178.31</v>
      </c>
      <c r="L1628" t="s">
        <v>750</v>
      </c>
      <c r="M1628" t="s">
        <v>31</v>
      </c>
      <c r="P1628" t="s">
        <v>22</v>
      </c>
      <c r="Q1628" s="1">
        <v>44089.742164351846</v>
      </c>
    </row>
    <row r="1629" spans="1:17" x14ac:dyDescent="0.35">
      <c r="A1629" s="1">
        <v>43890</v>
      </c>
      <c r="B1629" t="s">
        <v>722</v>
      </c>
      <c r="C1629" t="s">
        <v>2010</v>
      </c>
      <c r="D1629" t="s">
        <v>2011</v>
      </c>
      <c r="F1629" t="s">
        <v>2014</v>
      </c>
      <c r="G1629" t="s">
        <v>35</v>
      </c>
      <c r="H1629" t="s">
        <v>35</v>
      </c>
      <c r="J1629" s="2">
        <v>0</v>
      </c>
      <c r="K1629" s="3">
        <v>-45380</v>
      </c>
      <c r="L1629" t="s">
        <v>750</v>
      </c>
      <c r="M1629" t="s">
        <v>31</v>
      </c>
      <c r="P1629" t="s">
        <v>22</v>
      </c>
      <c r="Q1629" s="1">
        <v>44089.742268518523</v>
      </c>
    </row>
    <row r="1630" spans="1:17" x14ac:dyDescent="0.35">
      <c r="A1630" s="1">
        <v>43890</v>
      </c>
      <c r="B1630" t="s">
        <v>722</v>
      </c>
      <c r="C1630" t="s">
        <v>2010</v>
      </c>
      <c r="D1630" t="s">
        <v>2011</v>
      </c>
      <c r="G1630" t="s">
        <v>35</v>
      </c>
      <c r="H1630" t="s">
        <v>35</v>
      </c>
      <c r="J1630" s="2">
        <v>0</v>
      </c>
      <c r="K1630" s="3">
        <v>-2901559.23</v>
      </c>
      <c r="L1630" t="s">
        <v>750</v>
      </c>
      <c r="M1630" t="s">
        <v>31</v>
      </c>
      <c r="P1630" t="s">
        <v>22</v>
      </c>
      <c r="Q1630" s="1">
        <v>44089.742349537039</v>
      </c>
    </row>
    <row r="1631" spans="1:17" x14ac:dyDescent="0.35">
      <c r="A1631" s="1">
        <v>43992</v>
      </c>
      <c r="B1631" t="s">
        <v>24</v>
      </c>
      <c r="C1631" t="s">
        <v>2015</v>
      </c>
      <c r="D1631" t="s">
        <v>2011</v>
      </c>
      <c r="F1631" t="s">
        <v>2016</v>
      </c>
      <c r="G1631" t="s">
        <v>35</v>
      </c>
      <c r="H1631" t="s">
        <v>749</v>
      </c>
      <c r="J1631" s="2">
        <v>0</v>
      </c>
      <c r="K1631" s="3">
        <v>1275807.6499999999</v>
      </c>
      <c r="P1631" t="s">
        <v>22</v>
      </c>
      <c r="Q1631" s="1">
        <v>44071.638194444437</v>
      </c>
    </row>
    <row r="1632" spans="1:17" x14ac:dyDescent="0.35">
      <c r="A1632" s="1">
        <v>43647</v>
      </c>
      <c r="B1632" t="s">
        <v>17</v>
      </c>
      <c r="C1632" t="s">
        <v>18</v>
      </c>
      <c r="F1632" t="s">
        <v>19</v>
      </c>
      <c r="G1632" t="s">
        <v>2017</v>
      </c>
      <c r="H1632" t="s">
        <v>21</v>
      </c>
      <c r="J1632" s="2">
        <v>0</v>
      </c>
      <c r="K1632" s="3">
        <v>-6.55</v>
      </c>
      <c r="P1632" t="s">
        <v>22</v>
      </c>
      <c r="Q1632" s="1">
        <v>44033.369571759264</v>
      </c>
    </row>
    <row r="1633" spans="1:17" x14ac:dyDescent="0.35">
      <c r="A1633" s="1">
        <v>43647</v>
      </c>
      <c r="B1633" t="s">
        <v>17</v>
      </c>
      <c r="C1633" t="s">
        <v>18</v>
      </c>
      <c r="F1633" t="s">
        <v>19</v>
      </c>
      <c r="G1633" t="s">
        <v>2017</v>
      </c>
      <c r="H1633" t="s">
        <v>21</v>
      </c>
      <c r="I1633" t="s">
        <v>471</v>
      </c>
      <c r="J1633" s="2">
        <v>0</v>
      </c>
      <c r="K1633" s="3">
        <v>6.55</v>
      </c>
      <c r="P1633" t="s">
        <v>22</v>
      </c>
      <c r="Q1633" s="1">
        <v>44033.369571759264</v>
      </c>
    </row>
    <row r="1634" spans="1:17" x14ac:dyDescent="0.35">
      <c r="A1634" s="1">
        <v>43993</v>
      </c>
      <c r="B1634" t="s">
        <v>24</v>
      </c>
      <c r="C1634" t="s">
        <v>2018</v>
      </c>
      <c r="D1634" t="s">
        <v>2011</v>
      </c>
      <c r="F1634" t="s">
        <v>2019</v>
      </c>
      <c r="G1634" t="s">
        <v>2017</v>
      </c>
      <c r="H1634" t="s">
        <v>838</v>
      </c>
      <c r="I1634" t="s">
        <v>471</v>
      </c>
      <c r="J1634" s="2">
        <v>50000</v>
      </c>
      <c r="K1634" s="3">
        <v>1333750</v>
      </c>
      <c r="P1634" t="s">
        <v>22</v>
      </c>
      <c r="Q1634" s="1">
        <v>44089.616574074083</v>
      </c>
    </row>
    <row r="1635" spans="1:17" x14ac:dyDescent="0.35">
      <c r="A1635" s="1">
        <v>43994</v>
      </c>
      <c r="B1635" t="s">
        <v>24</v>
      </c>
      <c r="C1635" t="s">
        <v>2020</v>
      </c>
      <c r="D1635" t="s">
        <v>2011</v>
      </c>
      <c r="F1635" t="s">
        <v>2021</v>
      </c>
      <c r="G1635" t="s">
        <v>2017</v>
      </c>
      <c r="H1635" t="s">
        <v>838</v>
      </c>
      <c r="I1635" t="s">
        <v>471</v>
      </c>
      <c r="J1635" s="2">
        <v>22573.21</v>
      </c>
      <c r="K1635" s="3">
        <v>602253.24</v>
      </c>
      <c r="P1635" t="s">
        <v>22</v>
      </c>
      <c r="Q1635" s="1">
        <v>44089.616354166668</v>
      </c>
    </row>
    <row r="1636" spans="1:17" x14ac:dyDescent="0.35">
      <c r="A1636" s="1">
        <v>44012</v>
      </c>
      <c r="B1636" t="s">
        <v>722</v>
      </c>
      <c r="C1636" t="s">
        <v>723</v>
      </c>
      <c r="D1636" t="s">
        <v>724</v>
      </c>
      <c r="F1636" t="s">
        <v>2621</v>
      </c>
      <c r="G1636" t="s">
        <v>2607</v>
      </c>
      <c r="H1636" t="s">
        <v>39</v>
      </c>
      <c r="J1636" s="2">
        <v>0</v>
      </c>
      <c r="K1636" s="3">
        <v>12510</v>
      </c>
      <c r="P1636" t="s">
        <v>22</v>
      </c>
      <c r="Q1636" s="1">
        <v>44092.623518518521</v>
      </c>
    </row>
    <row r="1637" spans="1:17" x14ac:dyDescent="0.35">
      <c r="A1637" s="1">
        <v>43647</v>
      </c>
      <c r="B1637" t="s">
        <v>17</v>
      </c>
      <c r="C1637" t="s">
        <v>18</v>
      </c>
      <c r="F1637" t="s">
        <v>19</v>
      </c>
      <c r="G1637" t="s">
        <v>2909</v>
      </c>
      <c r="H1637" t="s">
        <v>21</v>
      </c>
      <c r="J1637" s="2">
        <v>0</v>
      </c>
      <c r="K1637" s="3">
        <v>1071893.6000000001</v>
      </c>
      <c r="P1637" t="s">
        <v>22</v>
      </c>
      <c r="Q1637" s="1">
        <v>44033.369571759264</v>
      </c>
    </row>
    <row r="1638" spans="1:17" x14ac:dyDescent="0.35">
      <c r="A1638" s="1">
        <v>43982</v>
      </c>
      <c r="B1638" t="s">
        <v>722</v>
      </c>
      <c r="C1638" t="s">
        <v>2910</v>
      </c>
      <c r="D1638" t="s">
        <v>724</v>
      </c>
      <c r="F1638" t="s">
        <v>2911</v>
      </c>
      <c r="G1638" t="s">
        <v>2909</v>
      </c>
      <c r="H1638" t="s">
        <v>2912</v>
      </c>
      <c r="J1638" s="2">
        <v>0</v>
      </c>
      <c r="K1638" s="3">
        <v>-1071893.6000000001</v>
      </c>
      <c r="P1638" t="s">
        <v>22</v>
      </c>
      <c r="Q1638" s="1">
        <v>44089.499780092592</v>
      </c>
    </row>
    <row r="1639" spans="1:17" x14ac:dyDescent="0.35">
      <c r="A1639" s="1">
        <v>43647</v>
      </c>
      <c r="B1639" t="s">
        <v>17</v>
      </c>
      <c r="C1639" t="s">
        <v>18</v>
      </c>
      <c r="F1639" t="s">
        <v>19</v>
      </c>
      <c r="G1639" t="s">
        <v>21</v>
      </c>
      <c r="H1639" t="s">
        <v>2913</v>
      </c>
      <c r="J1639" s="2">
        <v>0</v>
      </c>
      <c r="K1639" s="3">
        <v>44911.57</v>
      </c>
      <c r="P1639" t="s">
        <v>22</v>
      </c>
      <c r="Q1639" s="1">
        <v>44033.369571759264</v>
      </c>
    </row>
    <row r="1640" spans="1:17" x14ac:dyDescent="0.35">
      <c r="A1640" s="1">
        <v>43647</v>
      </c>
      <c r="B1640" t="s">
        <v>17</v>
      </c>
      <c r="C1640" t="s">
        <v>18</v>
      </c>
      <c r="F1640" t="s">
        <v>19</v>
      </c>
      <c r="G1640" t="s">
        <v>21</v>
      </c>
      <c r="H1640" t="s">
        <v>2913</v>
      </c>
      <c r="I1640" t="s">
        <v>471</v>
      </c>
      <c r="J1640" s="2">
        <v>-1739.04</v>
      </c>
      <c r="K1640" s="3">
        <v>-44911.57</v>
      </c>
      <c r="P1640" t="s">
        <v>22</v>
      </c>
      <c r="Q1640" s="1">
        <v>44033.369571759264</v>
      </c>
    </row>
    <row r="1641" spans="1:17" x14ac:dyDescent="0.35">
      <c r="A1641" s="1">
        <v>43647</v>
      </c>
      <c r="B1641" t="s">
        <v>17</v>
      </c>
      <c r="C1641" t="s">
        <v>18</v>
      </c>
      <c r="F1641" t="s">
        <v>19</v>
      </c>
      <c r="G1641" t="s">
        <v>21</v>
      </c>
      <c r="H1641" t="s">
        <v>1103</v>
      </c>
      <c r="J1641" s="2">
        <v>0</v>
      </c>
      <c r="K1641" s="3">
        <v>325122.23</v>
      </c>
      <c r="P1641" t="s">
        <v>22</v>
      </c>
      <c r="Q1641" s="1">
        <v>44033.369571759264</v>
      </c>
    </row>
    <row r="1642" spans="1:17" x14ac:dyDescent="0.35">
      <c r="A1642" s="1">
        <v>43647</v>
      </c>
      <c r="B1642" t="s">
        <v>17</v>
      </c>
      <c r="C1642" t="s">
        <v>18</v>
      </c>
      <c r="F1642" t="s">
        <v>19</v>
      </c>
      <c r="G1642" t="s">
        <v>21</v>
      </c>
      <c r="H1642" t="s">
        <v>1523</v>
      </c>
      <c r="J1642" s="2">
        <v>0</v>
      </c>
      <c r="K1642" s="3">
        <v>2455</v>
      </c>
      <c r="P1642" t="s">
        <v>22</v>
      </c>
      <c r="Q1642" s="1">
        <v>44033.369571759264</v>
      </c>
    </row>
    <row r="1643" spans="1:17" x14ac:dyDescent="0.35">
      <c r="A1643" s="1">
        <v>43647</v>
      </c>
      <c r="B1643" t="s">
        <v>17</v>
      </c>
      <c r="C1643" t="s">
        <v>18</v>
      </c>
      <c r="F1643" t="s">
        <v>19</v>
      </c>
      <c r="G1643" t="s">
        <v>21</v>
      </c>
      <c r="H1643" t="s">
        <v>1609</v>
      </c>
      <c r="J1643" s="2">
        <v>0</v>
      </c>
      <c r="K1643" s="3">
        <v>-1206086.3500000001</v>
      </c>
      <c r="P1643" t="s">
        <v>22</v>
      </c>
      <c r="Q1643" s="1">
        <v>44033.369571759264</v>
      </c>
    </row>
    <row r="1644" spans="1:17" x14ac:dyDescent="0.35">
      <c r="A1644" s="1">
        <v>43647</v>
      </c>
      <c r="B1644" t="s">
        <v>17</v>
      </c>
      <c r="C1644" t="s">
        <v>18</v>
      </c>
      <c r="F1644" t="s">
        <v>19</v>
      </c>
      <c r="G1644" t="s">
        <v>21</v>
      </c>
      <c r="H1644" t="s">
        <v>1609</v>
      </c>
      <c r="I1644" t="s">
        <v>471</v>
      </c>
      <c r="J1644" s="2">
        <v>5887.47</v>
      </c>
      <c r="K1644" s="3">
        <v>64437.11</v>
      </c>
      <c r="P1644" t="s">
        <v>22</v>
      </c>
      <c r="Q1644" s="1">
        <v>44033.369571759264</v>
      </c>
    </row>
    <row r="1645" spans="1:17" x14ac:dyDescent="0.35">
      <c r="A1645" s="1">
        <v>43647</v>
      </c>
      <c r="B1645" t="s">
        <v>17</v>
      </c>
      <c r="C1645" t="s">
        <v>18</v>
      </c>
      <c r="F1645" t="s">
        <v>19</v>
      </c>
      <c r="G1645" t="s">
        <v>21</v>
      </c>
      <c r="H1645" t="s">
        <v>1609</v>
      </c>
      <c r="I1645" t="s">
        <v>2914</v>
      </c>
      <c r="J1645" s="2">
        <v>61290</v>
      </c>
      <c r="K1645" s="3">
        <v>1404460.35</v>
      </c>
      <c r="P1645" t="s">
        <v>22</v>
      </c>
      <c r="Q1645" s="1">
        <v>44033.369571759264</v>
      </c>
    </row>
    <row r="1646" spans="1:17" x14ac:dyDescent="0.35">
      <c r="A1646" s="1">
        <v>43647</v>
      </c>
      <c r="B1646" t="s">
        <v>17</v>
      </c>
      <c r="C1646" t="s">
        <v>18</v>
      </c>
      <c r="F1646" t="s">
        <v>19</v>
      </c>
      <c r="G1646" t="s">
        <v>21</v>
      </c>
      <c r="H1646" t="s">
        <v>400</v>
      </c>
      <c r="J1646" s="2">
        <v>0</v>
      </c>
      <c r="K1646" s="3">
        <v>-568300.30000000005</v>
      </c>
      <c r="P1646" t="s">
        <v>22</v>
      </c>
      <c r="Q1646" s="1">
        <v>44033.369571759264</v>
      </c>
    </row>
    <row r="1647" spans="1:17" x14ac:dyDescent="0.35">
      <c r="A1647" s="1">
        <v>43647</v>
      </c>
      <c r="B1647" t="s">
        <v>17</v>
      </c>
      <c r="C1647" t="s">
        <v>18</v>
      </c>
      <c r="F1647" t="s">
        <v>19</v>
      </c>
      <c r="G1647" t="s">
        <v>21</v>
      </c>
      <c r="H1647" t="s">
        <v>400</v>
      </c>
      <c r="I1647" t="s">
        <v>471</v>
      </c>
      <c r="J1647" s="2">
        <v>22110.79</v>
      </c>
      <c r="K1647" s="3">
        <v>568300.30000000005</v>
      </c>
      <c r="P1647" t="s">
        <v>22</v>
      </c>
      <c r="Q1647" s="1">
        <v>44033.369571759264</v>
      </c>
    </row>
    <row r="1648" spans="1:17" x14ac:dyDescent="0.35">
      <c r="A1648" s="1">
        <v>43647</v>
      </c>
      <c r="B1648" t="s">
        <v>17</v>
      </c>
      <c r="C1648" t="s">
        <v>18</v>
      </c>
      <c r="F1648" t="s">
        <v>19</v>
      </c>
      <c r="G1648" t="s">
        <v>21</v>
      </c>
      <c r="H1648" t="s">
        <v>731</v>
      </c>
      <c r="J1648" s="2">
        <v>0</v>
      </c>
      <c r="K1648" s="3">
        <v>139118.20000000001</v>
      </c>
      <c r="P1648" t="s">
        <v>22</v>
      </c>
      <c r="Q1648" s="1">
        <v>44033.369571759264</v>
      </c>
    </row>
    <row r="1649" spans="1:17" x14ac:dyDescent="0.35">
      <c r="A1649" s="1">
        <v>43647</v>
      </c>
      <c r="B1649" t="s">
        <v>17</v>
      </c>
      <c r="C1649" t="s">
        <v>18</v>
      </c>
      <c r="F1649" t="s">
        <v>19</v>
      </c>
      <c r="G1649" t="s">
        <v>21</v>
      </c>
      <c r="H1649" t="s">
        <v>731</v>
      </c>
      <c r="I1649" t="s">
        <v>471</v>
      </c>
      <c r="J1649" s="2">
        <v>-5412</v>
      </c>
      <c r="K1649" s="3">
        <v>-139118.20000000001</v>
      </c>
      <c r="P1649" t="s">
        <v>22</v>
      </c>
      <c r="Q1649" s="1">
        <v>44033.369571759264</v>
      </c>
    </row>
    <row r="1650" spans="1:17" x14ac:dyDescent="0.35">
      <c r="A1650" s="1">
        <v>43647</v>
      </c>
      <c r="B1650" t="s">
        <v>17</v>
      </c>
      <c r="C1650" t="s">
        <v>18</v>
      </c>
      <c r="F1650" t="s">
        <v>19</v>
      </c>
      <c r="G1650" t="s">
        <v>21</v>
      </c>
      <c r="H1650" t="s">
        <v>1859</v>
      </c>
      <c r="J1650" s="2">
        <v>0</v>
      </c>
      <c r="K1650" s="3">
        <v>90631</v>
      </c>
      <c r="P1650" t="s">
        <v>22</v>
      </c>
      <c r="Q1650" s="1">
        <v>44033.369571759264</v>
      </c>
    </row>
    <row r="1651" spans="1:17" x14ac:dyDescent="0.35">
      <c r="A1651" s="1">
        <v>43647</v>
      </c>
      <c r="B1651" t="s">
        <v>17</v>
      </c>
      <c r="C1651" t="s">
        <v>18</v>
      </c>
      <c r="F1651" t="s">
        <v>19</v>
      </c>
      <c r="G1651" t="s">
        <v>21</v>
      </c>
      <c r="H1651" t="s">
        <v>1859</v>
      </c>
      <c r="I1651" t="s">
        <v>471</v>
      </c>
      <c r="J1651" s="2">
        <v>-1131.56</v>
      </c>
      <c r="K1651" s="3">
        <v>-29180.18</v>
      </c>
      <c r="P1651" t="s">
        <v>22</v>
      </c>
      <c r="Q1651" s="1">
        <v>44033.369571759264</v>
      </c>
    </row>
    <row r="1652" spans="1:17" x14ac:dyDescent="0.35">
      <c r="A1652" s="1">
        <v>43647</v>
      </c>
      <c r="B1652" t="s">
        <v>17</v>
      </c>
      <c r="C1652" t="s">
        <v>18</v>
      </c>
      <c r="F1652" t="s">
        <v>19</v>
      </c>
      <c r="G1652" t="s">
        <v>21</v>
      </c>
      <c r="H1652" t="s">
        <v>2915</v>
      </c>
      <c r="J1652" s="2">
        <v>0</v>
      </c>
      <c r="K1652" s="3">
        <v>3429.73</v>
      </c>
      <c r="P1652" t="s">
        <v>22</v>
      </c>
      <c r="Q1652" s="1">
        <v>44033.369571759264</v>
      </c>
    </row>
    <row r="1653" spans="1:17" x14ac:dyDescent="0.35">
      <c r="A1653" s="1">
        <v>43647</v>
      </c>
      <c r="B1653" t="s">
        <v>17</v>
      </c>
      <c r="C1653" t="s">
        <v>18</v>
      </c>
      <c r="F1653" t="s">
        <v>19</v>
      </c>
      <c r="G1653" t="s">
        <v>21</v>
      </c>
      <c r="H1653" t="s">
        <v>2915</v>
      </c>
      <c r="I1653" t="s">
        <v>471</v>
      </c>
      <c r="J1653" s="2">
        <v>-132.55000000000001</v>
      </c>
      <c r="K1653" s="3">
        <v>-3429.73</v>
      </c>
      <c r="P1653" t="s">
        <v>22</v>
      </c>
      <c r="Q1653" s="1">
        <v>44033.369571759264</v>
      </c>
    </row>
    <row r="1654" spans="1:17" x14ac:dyDescent="0.35">
      <c r="A1654" s="1">
        <v>43647</v>
      </c>
      <c r="B1654" t="s">
        <v>17</v>
      </c>
      <c r="C1654" t="s">
        <v>18</v>
      </c>
      <c r="F1654" t="s">
        <v>19</v>
      </c>
      <c r="G1654" t="s">
        <v>21</v>
      </c>
      <c r="H1654" t="s">
        <v>2916</v>
      </c>
      <c r="J1654" s="2">
        <v>0</v>
      </c>
      <c r="K1654" s="3">
        <v>-1295</v>
      </c>
      <c r="P1654" t="s">
        <v>22</v>
      </c>
      <c r="Q1654" s="1">
        <v>44033.369571759264</v>
      </c>
    </row>
    <row r="1655" spans="1:17" x14ac:dyDescent="0.35">
      <c r="A1655" s="1">
        <v>43647</v>
      </c>
      <c r="B1655" t="s">
        <v>17</v>
      </c>
      <c r="C1655" t="s">
        <v>18</v>
      </c>
      <c r="F1655" t="s">
        <v>19</v>
      </c>
      <c r="G1655" t="s">
        <v>21</v>
      </c>
      <c r="H1655" t="s">
        <v>881</v>
      </c>
      <c r="J1655" s="2">
        <v>0</v>
      </c>
      <c r="K1655" s="3">
        <v>12060</v>
      </c>
      <c r="P1655" t="s">
        <v>22</v>
      </c>
      <c r="Q1655" s="1">
        <v>44033.369571759264</v>
      </c>
    </row>
    <row r="1656" spans="1:17" x14ac:dyDescent="0.35">
      <c r="A1656" s="1">
        <v>43647</v>
      </c>
      <c r="B1656" t="s">
        <v>17</v>
      </c>
      <c r="C1656" t="s">
        <v>18</v>
      </c>
      <c r="F1656" t="s">
        <v>19</v>
      </c>
      <c r="G1656" t="s">
        <v>21</v>
      </c>
      <c r="H1656" t="s">
        <v>29</v>
      </c>
      <c r="J1656" s="2">
        <v>0</v>
      </c>
      <c r="K1656" s="3">
        <v>-50000</v>
      </c>
      <c r="P1656" t="s">
        <v>22</v>
      </c>
      <c r="Q1656" s="1">
        <v>44033.369571759264</v>
      </c>
    </row>
    <row r="1657" spans="1:17" x14ac:dyDescent="0.35">
      <c r="A1657" s="1">
        <v>43647</v>
      </c>
      <c r="B1657" t="s">
        <v>17</v>
      </c>
      <c r="C1657" t="s">
        <v>18</v>
      </c>
      <c r="F1657" t="s">
        <v>19</v>
      </c>
      <c r="G1657" t="s">
        <v>21</v>
      </c>
      <c r="H1657" t="s">
        <v>2917</v>
      </c>
      <c r="J1657" s="2">
        <v>0</v>
      </c>
      <c r="K1657" s="3">
        <v>-96337.15</v>
      </c>
      <c r="P1657" t="s">
        <v>22</v>
      </c>
      <c r="Q1657" s="1">
        <v>44033.369571759264</v>
      </c>
    </row>
    <row r="1658" spans="1:17" x14ac:dyDescent="0.35">
      <c r="A1658" s="1">
        <v>43647</v>
      </c>
      <c r="B1658" t="s">
        <v>17</v>
      </c>
      <c r="C1658" t="s">
        <v>18</v>
      </c>
      <c r="F1658" t="s">
        <v>19</v>
      </c>
      <c r="G1658" t="s">
        <v>21</v>
      </c>
      <c r="H1658" t="s">
        <v>2917</v>
      </c>
      <c r="I1658" t="s">
        <v>471</v>
      </c>
      <c r="J1658" s="2">
        <v>3741.8</v>
      </c>
      <c r="K1658" s="3">
        <v>96337.15</v>
      </c>
      <c r="P1658" t="s">
        <v>22</v>
      </c>
      <c r="Q1658" s="1">
        <v>44033.369571759264</v>
      </c>
    </row>
    <row r="1659" spans="1:17" x14ac:dyDescent="0.35">
      <c r="A1659" s="1">
        <v>43647</v>
      </c>
      <c r="B1659" t="s">
        <v>17</v>
      </c>
      <c r="C1659" t="s">
        <v>18</v>
      </c>
      <c r="F1659" t="s">
        <v>19</v>
      </c>
      <c r="G1659" t="s">
        <v>21</v>
      </c>
      <c r="H1659" t="s">
        <v>2918</v>
      </c>
      <c r="J1659" s="2">
        <v>0</v>
      </c>
      <c r="K1659" s="3">
        <v>96725.48</v>
      </c>
      <c r="P1659" t="s">
        <v>22</v>
      </c>
      <c r="Q1659" s="1">
        <v>44033.369571759264</v>
      </c>
    </row>
    <row r="1660" spans="1:17" x14ac:dyDescent="0.35">
      <c r="A1660" s="1">
        <v>43647</v>
      </c>
      <c r="B1660" t="s">
        <v>17</v>
      </c>
      <c r="C1660" t="s">
        <v>18</v>
      </c>
      <c r="F1660" t="s">
        <v>19</v>
      </c>
      <c r="G1660" t="s">
        <v>21</v>
      </c>
      <c r="H1660" t="s">
        <v>2918</v>
      </c>
      <c r="I1660" t="s">
        <v>471</v>
      </c>
      <c r="J1660" s="2">
        <v>-3770.78</v>
      </c>
      <c r="K1660" s="3">
        <v>-96725.48</v>
      </c>
      <c r="P1660" t="s">
        <v>22</v>
      </c>
      <c r="Q1660" s="1">
        <v>44033.369571759264</v>
      </c>
    </row>
    <row r="1661" spans="1:17" x14ac:dyDescent="0.35">
      <c r="A1661" s="1">
        <v>43647</v>
      </c>
      <c r="B1661" t="s">
        <v>17</v>
      </c>
      <c r="C1661" t="s">
        <v>18</v>
      </c>
      <c r="F1661" t="s">
        <v>19</v>
      </c>
      <c r="G1661" t="s">
        <v>21</v>
      </c>
      <c r="H1661" t="s">
        <v>2919</v>
      </c>
      <c r="J1661" s="2">
        <v>0</v>
      </c>
      <c r="K1661" s="3">
        <v>-39292.5</v>
      </c>
      <c r="P1661" t="s">
        <v>22</v>
      </c>
      <c r="Q1661" s="1">
        <v>44033.369571759264</v>
      </c>
    </row>
    <row r="1662" spans="1:17" x14ac:dyDescent="0.35">
      <c r="A1662" s="1">
        <v>43647</v>
      </c>
      <c r="B1662" t="s">
        <v>17</v>
      </c>
      <c r="C1662" t="s">
        <v>18</v>
      </c>
      <c r="F1662" t="s">
        <v>19</v>
      </c>
      <c r="G1662" t="s">
        <v>21</v>
      </c>
      <c r="H1662" t="s">
        <v>2919</v>
      </c>
      <c r="I1662" t="s">
        <v>471</v>
      </c>
      <c r="J1662" s="2">
        <v>1500</v>
      </c>
      <c r="K1662" s="3">
        <v>39292.5</v>
      </c>
      <c r="P1662" t="s">
        <v>22</v>
      </c>
      <c r="Q1662" s="1">
        <v>44033.369571759264</v>
      </c>
    </row>
    <row r="1663" spans="1:17" x14ac:dyDescent="0.35">
      <c r="A1663" s="1">
        <v>43647</v>
      </c>
      <c r="B1663" t="s">
        <v>17</v>
      </c>
      <c r="C1663" t="s">
        <v>18</v>
      </c>
      <c r="F1663" t="s">
        <v>19</v>
      </c>
      <c r="G1663" t="s">
        <v>21</v>
      </c>
      <c r="H1663" t="s">
        <v>1991</v>
      </c>
      <c r="J1663" s="2">
        <v>0</v>
      </c>
      <c r="K1663" s="3">
        <v>50000</v>
      </c>
      <c r="P1663" t="s">
        <v>22</v>
      </c>
      <c r="Q1663" s="1">
        <v>44033.369571759264</v>
      </c>
    </row>
    <row r="1664" spans="1:17" x14ac:dyDescent="0.35">
      <c r="A1664" s="1">
        <v>43647</v>
      </c>
      <c r="B1664" t="s">
        <v>17</v>
      </c>
      <c r="C1664" t="s">
        <v>18</v>
      </c>
      <c r="F1664" t="s">
        <v>19</v>
      </c>
      <c r="G1664" t="s">
        <v>21</v>
      </c>
      <c r="H1664" t="s">
        <v>1995</v>
      </c>
      <c r="J1664" s="2">
        <v>0</v>
      </c>
      <c r="K1664" s="3">
        <v>49269</v>
      </c>
      <c r="P1664" t="s">
        <v>22</v>
      </c>
      <c r="Q1664" s="1">
        <v>44033.369571759264</v>
      </c>
    </row>
    <row r="1665" spans="1:17" x14ac:dyDescent="0.35">
      <c r="A1665" s="1">
        <v>43647</v>
      </c>
      <c r="B1665" t="s">
        <v>17</v>
      </c>
      <c r="C1665" t="s">
        <v>18</v>
      </c>
      <c r="F1665" t="s">
        <v>19</v>
      </c>
      <c r="G1665" t="s">
        <v>21</v>
      </c>
      <c r="H1665" t="s">
        <v>2912</v>
      </c>
      <c r="J1665" s="2">
        <v>0</v>
      </c>
      <c r="K1665" s="3">
        <v>7773251.1699999999</v>
      </c>
      <c r="P1665" t="s">
        <v>22</v>
      </c>
      <c r="Q1665" s="1">
        <v>44033.369571759264</v>
      </c>
    </row>
  </sheetData>
  <sortState xmlns:xlrd2="http://schemas.microsoft.com/office/spreadsheetml/2017/richdata2" ref="A2:R1048576">
    <sortCondition ref="N2:N1048576"/>
    <sortCondition ref="G2:G1048576"/>
    <sortCondition ref="A2:A10485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66"/>
  <sheetViews>
    <sheetView topLeftCell="A918" zoomScale="91" zoomScaleNormal="91" workbookViewId="0">
      <selection activeCell="J1771" sqref="J1771"/>
    </sheetView>
  </sheetViews>
  <sheetFormatPr defaultRowHeight="14.5" outlineLevelRow="2" x14ac:dyDescent="0.35"/>
  <cols>
    <col min="1" max="1" width="14.81640625" style="1" customWidth="1"/>
    <col min="6" max="6" width="55.453125" customWidth="1"/>
    <col min="10" max="10" width="10.81640625" style="2" customWidth="1"/>
    <col min="11" max="11" width="16" style="3" customWidth="1"/>
    <col min="17" max="17" width="11.54296875" style="1" customWidth="1"/>
  </cols>
  <sheetData>
    <row r="1" spans="1:17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outlineLevel="2" x14ac:dyDescent="0.35">
      <c r="A2" s="1">
        <v>43661</v>
      </c>
      <c r="B2" t="s">
        <v>894</v>
      </c>
      <c r="C2" t="s">
        <v>895</v>
      </c>
      <c r="D2" t="s">
        <v>169</v>
      </c>
      <c r="E2" t="s">
        <v>170</v>
      </c>
      <c r="F2" t="s">
        <v>896</v>
      </c>
      <c r="G2" t="s">
        <v>48</v>
      </c>
      <c r="H2" t="s">
        <v>897</v>
      </c>
      <c r="J2" s="2">
        <v>0</v>
      </c>
      <c r="K2" s="3">
        <v>20540</v>
      </c>
      <c r="L2" t="s">
        <v>30</v>
      </c>
      <c r="M2" t="s">
        <v>31</v>
      </c>
      <c r="N2" t="s">
        <v>898</v>
      </c>
      <c r="P2" t="s">
        <v>22</v>
      </c>
      <c r="Q2" s="1">
        <v>43889.652592592603</v>
      </c>
    </row>
    <row r="3" spans="1:17" outlineLevel="2" x14ac:dyDescent="0.35">
      <c r="A3" s="1">
        <v>43661</v>
      </c>
      <c r="B3" t="s">
        <v>894</v>
      </c>
      <c r="C3" t="s">
        <v>899</v>
      </c>
      <c r="D3" t="s">
        <v>157</v>
      </c>
      <c r="E3" t="s">
        <v>158</v>
      </c>
      <c r="F3" t="s">
        <v>896</v>
      </c>
      <c r="G3" t="s">
        <v>48</v>
      </c>
      <c r="H3" t="s">
        <v>897</v>
      </c>
      <c r="J3" s="2">
        <v>0</v>
      </c>
      <c r="K3" s="3">
        <v>55300</v>
      </c>
      <c r="L3" t="s">
        <v>30</v>
      </c>
      <c r="M3" t="s">
        <v>31</v>
      </c>
      <c r="N3" t="s">
        <v>898</v>
      </c>
      <c r="P3" t="s">
        <v>22</v>
      </c>
      <c r="Q3" s="1">
        <v>43889.652592592603</v>
      </c>
    </row>
    <row r="4" spans="1:17" outlineLevel="2" x14ac:dyDescent="0.35">
      <c r="A4" s="1">
        <v>43661</v>
      </c>
      <c r="B4" t="s">
        <v>894</v>
      </c>
      <c r="C4" t="s">
        <v>900</v>
      </c>
      <c r="D4" t="s">
        <v>214</v>
      </c>
      <c r="E4" t="s">
        <v>215</v>
      </c>
      <c r="F4" t="s">
        <v>896</v>
      </c>
      <c r="G4" t="s">
        <v>48</v>
      </c>
      <c r="H4" t="s">
        <v>897</v>
      </c>
      <c r="J4" s="2">
        <v>0</v>
      </c>
      <c r="K4" s="3">
        <v>34760</v>
      </c>
      <c r="L4" t="s">
        <v>30</v>
      </c>
      <c r="M4" t="s">
        <v>31</v>
      </c>
      <c r="N4" t="s">
        <v>898</v>
      </c>
      <c r="P4" t="s">
        <v>22</v>
      </c>
      <c r="Q4" s="1">
        <v>43889.652592592603</v>
      </c>
    </row>
    <row r="5" spans="1:17" outlineLevel="2" x14ac:dyDescent="0.35">
      <c r="A5" s="1">
        <v>43661</v>
      </c>
      <c r="B5" t="s">
        <v>894</v>
      </c>
      <c r="C5" t="s">
        <v>901</v>
      </c>
      <c r="D5" t="s">
        <v>90</v>
      </c>
      <c r="E5" t="s">
        <v>91</v>
      </c>
      <c r="F5" t="s">
        <v>896</v>
      </c>
      <c r="G5" t="s">
        <v>48</v>
      </c>
      <c r="H5" t="s">
        <v>897</v>
      </c>
      <c r="J5" s="2">
        <v>0</v>
      </c>
      <c r="K5" s="3">
        <v>52140</v>
      </c>
      <c r="L5" t="s">
        <v>30</v>
      </c>
      <c r="M5" t="s">
        <v>31</v>
      </c>
      <c r="N5" t="s">
        <v>898</v>
      </c>
      <c r="P5" t="s">
        <v>22</v>
      </c>
      <c r="Q5" s="1">
        <v>43889.652592592603</v>
      </c>
    </row>
    <row r="6" spans="1:17" outlineLevel="2" x14ac:dyDescent="0.35">
      <c r="A6" s="1">
        <v>43661</v>
      </c>
      <c r="B6" t="s">
        <v>894</v>
      </c>
      <c r="C6" t="s">
        <v>902</v>
      </c>
      <c r="D6" t="s">
        <v>94</v>
      </c>
      <c r="E6" t="s">
        <v>95</v>
      </c>
      <c r="F6" t="s">
        <v>896</v>
      </c>
      <c r="G6" t="s">
        <v>48</v>
      </c>
      <c r="H6" t="s">
        <v>897</v>
      </c>
      <c r="J6" s="2">
        <v>0</v>
      </c>
      <c r="K6" s="3">
        <v>28440</v>
      </c>
      <c r="L6" t="s">
        <v>30</v>
      </c>
      <c r="M6" t="s">
        <v>31</v>
      </c>
      <c r="N6" t="s">
        <v>898</v>
      </c>
      <c r="P6" t="s">
        <v>22</v>
      </c>
      <c r="Q6" s="1">
        <v>43889.652592592603</v>
      </c>
    </row>
    <row r="7" spans="1:17" outlineLevel="2" x14ac:dyDescent="0.35">
      <c r="A7" s="1">
        <v>43661</v>
      </c>
      <c r="B7" t="s">
        <v>894</v>
      </c>
      <c r="C7" t="s">
        <v>903</v>
      </c>
      <c r="D7" t="s">
        <v>327</v>
      </c>
      <c r="E7" t="s">
        <v>62</v>
      </c>
      <c r="F7" t="s">
        <v>896</v>
      </c>
      <c r="G7" t="s">
        <v>48</v>
      </c>
      <c r="H7" t="s">
        <v>897</v>
      </c>
      <c r="J7" s="2">
        <v>0</v>
      </c>
      <c r="K7" s="3">
        <v>45820</v>
      </c>
      <c r="L7" t="s">
        <v>30</v>
      </c>
      <c r="M7" t="s">
        <v>31</v>
      </c>
      <c r="N7" t="s">
        <v>898</v>
      </c>
      <c r="P7" t="s">
        <v>22</v>
      </c>
      <c r="Q7" s="1">
        <v>43889.652592592603</v>
      </c>
    </row>
    <row r="8" spans="1:17" outlineLevel="2" x14ac:dyDescent="0.35">
      <c r="A8" s="1">
        <v>43661</v>
      </c>
      <c r="B8" t="s">
        <v>894</v>
      </c>
      <c r="C8" t="s">
        <v>904</v>
      </c>
      <c r="D8" t="s">
        <v>74</v>
      </c>
      <c r="E8" t="s">
        <v>75</v>
      </c>
      <c r="F8" t="s">
        <v>896</v>
      </c>
      <c r="G8" t="s">
        <v>48</v>
      </c>
      <c r="H8" t="s">
        <v>897</v>
      </c>
      <c r="J8" s="2">
        <v>0</v>
      </c>
      <c r="K8" s="3">
        <v>14220</v>
      </c>
      <c r="L8" t="s">
        <v>30</v>
      </c>
      <c r="M8" t="s">
        <v>31</v>
      </c>
      <c r="N8" t="s">
        <v>898</v>
      </c>
      <c r="P8" t="s">
        <v>22</v>
      </c>
      <c r="Q8" s="1">
        <v>43889.652592592603</v>
      </c>
    </row>
    <row r="9" spans="1:17" outlineLevel="2" x14ac:dyDescent="0.35">
      <c r="A9" s="1">
        <v>43661</v>
      </c>
      <c r="B9" t="s">
        <v>894</v>
      </c>
      <c r="C9" t="s">
        <v>905</v>
      </c>
      <c r="D9" t="s">
        <v>153</v>
      </c>
      <c r="E9" t="s">
        <v>154</v>
      </c>
      <c r="F9" t="s">
        <v>896</v>
      </c>
      <c r="G9" t="s">
        <v>48</v>
      </c>
      <c r="H9" t="s">
        <v>897</v>
      </c>
      <c r="J9" s="2">
        <v>0</v>
      </c>
      <c r="K9" s="3">
        <v>34760</v>
      </c>
      <c r="L9" t="s">
        <v>30</v>
      </c>
      <c r="M9" t="s">
        <v>31</v>
      </c>
      <c r="N9" t="s">
        <v>898</v>
      </c>
      <c r="P9" t="s">
        <v>22</v>
      </c>
      <c r="Q9" s="1">
        <v>43889.652592592603</v>
      </c>
    </row>
    <row r="10" spans="1:17" outlineLevel="2" x14ac:dyDescent="0.35">
      <c r="A10" s="1">
        <v>43661</v>
      </c>
      <c r="B10" t="s">
        <v>894</v>
      </c>
      <c r="C10" t="s">
        <v>906</v>
      </c>
      <c r="D10" t="s">
        <v>161</v>
      </c>
      <c r="E10" t="s">
        <v>162</v>
      </c>
      <c r="F10" t="s">
        <v>896</v>
      </c>
      <c r="G10" t="s">
        <v>48</v>
      </c>
      <c r="H10" t="s">
        <v>897</v>
      </c>
      <c r="J10" s="2">
        <v>0</v>
      </c>
      <c r="K10" s="3">
        <v>36340</v>
      </c>
      <c r="L10" t="s">
        <v>30</v>
      </c>
      <c r="M10" t="s">
        <v>31</v>
      </c>
      <c r="N10" t="s">
        <v>898</v>
      </c>
      <c r="P10" t="s">
        <v>22</v>
      </c>
      <c r="Q10" s="1">
        <v>43889.652592592603</v>
      </c>
    </row>
    <row r="11" spans="1:17" outlineLevel="2" x14ac:dyDescent="0.35">
      <c r="A11" s="1">
        <v>43661</v>
      </c>
      <c r="B11" t="s">
        <v>894</v>
      </c>
      <c r="C11" t="s">
        <v>907</v>
      </c>
      <c r="D11" t="s">
        <v>201</v>
      </c>
      <c r="E11" t="s">
        <v>202</v>
      </c>
      <c r="F11" t="s">
        <v>896</v>
      </c>
      <c r="G11" t="s">
        <v>48</v>
      </c>
      <c r="H11" t="s">
        <v>897</v>
      </c>
      <c r="J11" s="2">
        <v>0</v>
      </c>
      <c r="K11" s="3">
        <v>17380</v>
      </c>
      <c r="L11" t="s">
        <v>30</v>
      </c>
      <c r="M11" t="s">
        <v>31</v>
      </c>
      <c r="N11" t="s">
        <v>898</v>
      </c>
      <c r="P11" t="s">
        <v>22</v>
      </c>
      <c r="Q11" s="1">
        <v>43889.652592592603</v>
      </c>
    </row>
    <row r="12" spans="1:17" outlineLevel="2" x14ac:dyDescent="0.35">
      <c r="A12" s="1">
        <v>43661</v>
      </c>
      <c r="B12" t="s">
        <v>894</v>
      </c>
      <c r="C12" t="s">
        <v>908</v>
      </c>
      <c r="D12" t="s">
        <v>193</v>
      </c>
      <c r="E12" t="s">
        <v>194</v>
      </c>
      <c r="F12" t="s">
        <v>896</v>
      </c>
      <c r="G12" t="s">
        <v>48</v>
      </c>
      <c r="H12" t="s">
        <v>897</v>
      </c>
      <c r="J12" s="2">
        <v>0</v>
      </c>
      <c r="K12" s="3">
        <v>36340</v>
      </c>
      <c r="L12" t="s">
        <v>30</v>
      </c>
      <c r="M12" t="s">
        <v>31</v>
      </c>
      <c r="N12" t="s">
        <v>898</v>
      </c>
      <c r="P12" t="s">
        <v>22</v>
      </c>
      <c r="Q12" s="1">
        <v>43889.652592592603</v>
      </c>
    </row>
    <row r="13" spans="1:17" outlineLevel="2" x14ac:dyDescent="0.35">
      <c r="A13" s="1">
        <v>43661</v>
      </c>
      <c r="B13" t="s">
        <v>894</v>
      </c>
      <c r="C13" t="s">
        <v>909</v>
      </c>
      <c r="D13" t="s">
        <v>82</v>
      </c>
      <c r="E13" t="s">
        <v>83</v>
      </c>
      <c r="F13" t="s">
        <v>896</v>
      </c>
      <c r="G13" t="s">
        <v>48</v>
      </c>
      <c r="H13" t="s">
        <v>897</v>
      </c>
      <c r="J13" s="2">
        <v>0</v>
      </c>
      <c r="K13" s="3">
        <v>23700</v>
      </c>
      <c r="L13" t="s">
        <v>30</v>
      </c>
      <c r="M13" t="s">
        <v>31</v>
      </c>
      <c r="N13" t="s">
        <v>898</v>
      </c>
      <c r="P13" t="s">
        <v>22</v>
      </c>
      <c r="Q13" s="1">
        <v>43889.652592592603</v>
      </c>
    </row>
    <row r="14" spans="1:17" outlineLevel="2" x14ac:dyDescent="0.35">
      <c r="A14" s="1">
        <v>43661</v>
      </c>
      <c r="B14" t="s">
        <v>894</v>
      </c>
      <c r="C14" t="s">
        <v>910</v>
      </c>
      <c r="D14" t="s">
        <v>65</v>
      </c>
      <c r="E14" t="s">
        <v>66</v>
      </c>
      <c r="F14" t="s">
        <v>896</v>
      </c>
      <c r="G14" t="s">
        <v>48</v>
      </c>
      <c r="H14" t="s">
        <v>897</v>
      </c>
      <c r="J14" s="2">
        <v>0</v>
      </c>
      <c r="K14" s="3">
        <v>33180</v>
      </c>
      <c r="L14" t="s">
        <v>30</v>
      </c>
      <c r="M14" t="s">
        <v>31</v>
      </c>
      <c r="N14" t="s">
        <v>898</v>
      </c>
      <c r="P14" t="s">
        <v>22</v>
      </c>
      <c r="Q14" s="1">
        <v>43889.652592592603</v>
      </c>
    </row>
    <row r="15" spans="1:17" outlineLevel="2" x14ac:dyDescent="0.35">
      <c r="A15" s="1">
        <v>43661</v>
      </c>
      <c r="B15" t="s">
        <v>894</v>
      </c>
      <c r="C15" t="s">
        <v>911</v>
      </c>
      <c r="D15" t="s">
        <v>145</v>
      </c>
      <c r="E15" t="s">
        <v>146</v>
      </c>
      <c r="F15" t="s">
        <v>896</v>
      </c>
      <c r="G15" t="s">
        <v>48</v>
      </c>
      <c r="H15" t="s">
        <v>897</v>
      </c>
      <c r="J15" s="2">
        <v>0</v>
      </c>
      <c r="K15" s="3">
        <v>26860</v>
      </c>
      <c r="L15" t="s">
        <v>30</v>
      </c>
      <c r="M15" t="s">
        <v>31</v>
      </c>
      <c r="N15" t="s">
        <v>898</v>
      </c>
      <c r="P15" t="s">
        <v>22</v>
      </c>
      <c r="Q15" s="1">
        <v>43889.652592592603</v>
      </c>
    </row>
    <row r="16" spans="1:17" outlineLevel="2" x14ac:dyDescent="0.35">
      <c r="A16" s="1">
        <v>43661</v>
      </c>
      <c r="B16" t="s">
        <v>894</v>
      </c>
      <c r="C16" t="s">
        <v>912</v>
      </c>
      <c r="D16" t="s">
        <v>110</v>
      </c>
      <c r="E16" t="s">
        <v>111</v>
      </c>
      <c r="F16" t="s">
        <v>896</v>
      </c>
      <c r="G16" t="s">
        <v>48</v>
      </c>
      <c r="H16" t="s">
        <v>897</v>
      </c>
      <c r="J16" s="2">
        <v>0</v>
      </c>
      <c r="K16" s="3">
        <v>31600</v>
      </c>
      <c r="L16" t="s">
        <v>30</v>
      </c>
      <c r="M16" t="s">
        <v>31</v>
      </c>
      <c r="N16" t="s">
        <v>898</v>
      </c>
      <c r="P16" t="s">
        <v>22</v>
      </c>
      <c r="Q16" s="1">
        <v>43889.652592592603</v>
      </c>
    </row>
    <row r="17" spans="1:17" outlineLevel="2" x14ac:dyDescent="0.35">
      <c r="A17" s="1">
        <v>43661</v>
      </c>
      <c r="B17" t="s">
        <v>894</v>
      </c>
      <c r="C17" t="s">
        <v>913</v>
      </c>
      <c r="D17" t="s">
        <v>173</v>
      </c>
      <c r="E17" t="s">
        <v>174</v>
      </c>
      <c r="F17" t="s">
        <v>896</v>
      </c>
      <c r="G17" t="s">
        <v>48</v>
      </c>
      <c r="H17" t="s">
        <v>897</v>
      </c>
      <c r="J17" s="2">
        <v>0</v>
      </c>
      <c r="K17" s="3">
        <v>17380</v>
      </c>
      <c r="L17" t="s">
        <v>30</v>
      </c>
      <c r="M17" t="s">
        <v>31</v>
      </c>
      <c r="N17" t="s">
        <v>898</v>
      </c>
      <c r="P17" t="s">
        <v>22</v>
      </c>
      <c r="Q17" s="1">
        <v>43889.652592592603</v>
      </c>
    </row>
    <row r="18" spans="1:17" outlineLevel="2" x14ac:dyDescent="0.35">
      <c r="A18" s="1">
        <v>43661</v>
      </c>
      <c r="B18" t="s">
        <v>894</v>
      </c>
      <c r="C18" t="s">
        <v>914</v>
      </c>
      <c r="D18" t="s">
        <v>130</v>
      </c>
      <c r="E18" t="s">
        <v>131</v>
      </c>
      <c r="F18" t="s">
        <v>896</v>
      </c>
      <c r="G18" t="s">
        <v>48</v>
      </c>
      <c r="H18" t="s">
        <v>897</v>
      </c>
      <c r="J18" s="2">
        <v>0</v>
      </c>
      <c r="K18" s="3">
        <v>33180</v>
      </c>
      <c r="L18" t="s">
        <v>30</v>
      </c>
      <c r="M18" t="s">
        <v>31</v>
      </c>
      <c r="N18" t="s">
        <v>898</v>
      </c>
      <c r="P18" t="s">
        <v>22</v>
      </c>
      <c r="Q18" s="1">
        <v>43889.652592592603</v>
      </c>
    </row>
    <row r="19" spans="1:17" outlineLevel="2" x14ac:dyDescent="0.35">
      <c r="A19" s="1">
        <v>43661</v>
      </c>
      <c r="B19" t="s">
        <v>894</v>
      </c>
      <c r="C19" t="s">
        <v>915</v>
      </c>
      <c r="D19" t="s">
        <v>122</v>
      </c>
      <c r="E19" t="s">
        <v>123</v>
      </c>
      <c r="F19" t="s">
        <v>896</v>
      </c>
      <c r="G19" t="s">
        <v>48</v>
      </c>
      <c r="H19" t="s">
        <v>897</v>
      </c>
      <c r="J19" s="2">
        <v>0</v>
      </c>
      <c r="K19" s="3">
        <v>20540</v>
      </c>
      <c r="L19" t="s">
        <v>30</v>
      </c>
      <c r="M19" t="s">
        <v>31</v>
      </c>
      <c r="N19" t="s">
        <v>898</v>
      </c>
      <c r="P19" t="s">
        <v>22</v>
      </c>
      <c r="Q19" s="1">
        <v>43889.652592592603</v>
      </c>
    </row>
    <row r="20" spans="1:17" outlineLevel="2" x14ac:dyDescent="0.35">
      <c r="A20" s="1">
        <v>43661</v>
      </c>
      <c r="B20" t="s">
        <v>894</v>
      </c>
      <c r="C20" t="s">
        <v>916</v>
      </c>
      <c r="D20" t="s">
        <v>185</v>
      </c>
      <c r="E20" t="s">
        <v>186</v>
      </c>
      <c r="F20" t="s">
        <v>896</v>
      </c>
      <c r="G20" t="s">
        <v>48</v>
      </c>
      <c r="H20" t="s">
        <v>897</v>
      </c>
      <c r="J20" s="2">
        <v>0</v>
      </c>
      <c r="K20" s="3">
        <v>25280</v>
      </c>
      <c r="L20" t="s">
        <v>30</v>
      </c>
      <c r="M20" t="s">
        <v>31</v>
      </c>
      <c r="N20" t="s">
        <v>898</v>
      </c>
      <c r="P20" t="s">
        <v>22</v>
      </c>
      <c r="Q20" s="1">
        <v>43889.652592592603</v>
      </c>
    </row>
    <row r="21" spans="1:17" outlineLevel="2" x14ac:dyDescent="0.35">
      <c r="A21" s="1">
        <v>43661</v>
      </c>
      <c r="B21" t="s">
        <v>894</v>
      </c>
      <c r="C21" t="s">
        <v>917</v>
      </c>
      <c r="D21" t="s">
        <v>50</v>
      </c>
      <c r="E21" t="s">
        <v>51</v>
      </c>
      <c r="F21" t="s">
        <v>896</v>
      </c>
      <c r="G21" t="s">
        <v>48</v>
      </c>
      <c r="H21" t="s">
        <v>897</v>
      </c>
      <c r="J21" s="2">
        <v>0</v>
      </c>
      <c r="K21" s="3">
        <v>23700</v>
      </c>
      <c r="L21" t="s">
        <v>30</v>
      </c>
      <c r="M21" t="s">
        <v>31</v>
      </c>
      <c r="N21" t="s">
        <v>898</v>
      </c>
      <c r="P21" t="s">
        <v>22</v>
      </c>
      <c r="Q21" s="1">
        <v>43889.652592592603</v>
      </c>
    </row>
    <row r="22" spans="1:17" outlineLevel="2" x14ac:dyDescent="0.35">
      <c r="A22" s="1">
        <v>43661</v>
      </c>
      <c r="B22" t="s">
        <v>894</v>
      </c>
      <c r="C22" t="s">
        <v>918</v>
      </c>
      <c r="D22" t="s">
        <v>45</v>
      </c>
      <c r="E22" t="s">
        <v>46</v>
      </c>
      <c r="F22" t="s">
        <v>896</v>
      </c>
      <c r="G22" t="s">
        <v>48</v>
      </c>
      <c r="H22" t="s">
        <v>897</v>
      </c>
      <c r="J22" s="2">
        <v>0</v>
      </c>
      <c r="K22" s="3">
        <v>33180</v>
      </c>
      <c r="L22" t="s">
        <v>30</v>
      </c>
      <c r="M22" t="s">
        <v>31</v>
      </c>
      <c r="N22" t="s">
        <v>898</v>
      </c>
      <c r="P22" t="s">
        <v>22</v>
      </c>
      <c r="Q22" s="1">
        <v>43889.652592592603</v>
      </c>
    </row>
    <row r="23" spans="1:17" outlineLevel="2" x14ac:dyDescent="0.35">
      <c r="A23" s="1">
        <v>43661</v>
      </c>
      <c r="B23" t="s">
        <v>894</v>
      </c>
      <c r="C23" t="s">
        <v>919</v>
      </c>
      <c r="D23" t="s">
        <v>206</v>
      </c>
      <c r="E23" t="s">
        <v>207</v>
      </c>
      <c r="F23" t="s">
        <v>896</v>
      </c>
      <c r="G23" t="s">
        <v>48</v>
      </c>
      <c r="H23" t="s">
        <v>897</v>
      </c>
      <c r="J23" s="2">
        <v>0</v>
      </c>
      <c r="K23" s="3">
        <v>31600</v>
      </c>
      <c r="L23" t="s">
        <v>30</v>
      </c>
      <c r="M23" t="s">
        <v>31</v>
      </c>
      <c r="N23" t="s">
        <v>898</v>
      </c>
      <c r="P23" t="s">
        <v>22</v>
      </c>
      <c r="Q23" s="1">
        <v>43889.652592592603</v>
      </c>
    </row>
    <row r="24" spans="1:17" outlineLevel="2" x14ac:dyDescent="0.35">
      <c r="A24" s="1">
        <v>43661</v>
      </c>
      <c r="B24" t="s">
        <v>894</v>
      </c>
      <c r="C24" t="s">
        <v>920</v>
      </c>
      <c r="D24" t="s">
        <v>210</v>
      </c>
      <c r="E24" t="s">
        <v>211</v>
      </c>
      <c r="F24" t="s">
        <v>896</v>
      </c>
      <c r="G24" t="s">
        <v>48</v>
      </c>
      <c r="H24" t="s">
        <v>897</v>
      </c>
      <c r="J24" s="2">
        <v>0</v>
      </c>
      <c r="K24" s="3">
        <v>23700</v>
      </c>
      <c r="L24" t="s">
        <v>30</v>
      </c>
      <c r="M24" t="s">
        <v>31</v>
      </c>
      <c r="N24" t="s">
        <v>898</v>
      </c>
      <c r="P24" t="s">
        <v>22</v>
      </c>
      <c r="Q24" s="1">
        <v>43889.652592592603</v>
      </c>
    </row>
    <row r="25" spans="1:17" outlineLevel="2" x14ac:dyDescent="0.35">
      <c r="A25" s="1">
        <v>43661</v>
      </c>
      <c r="B25" t="s">
        <v>894</v>
      </c>
      <c r="C25" t="s">
        <v>921</v>
      </c>
      <c r="D25" t="s">
        <v>106</v>
      </c>
      <c r="E25" t="s">
        <v>107</v>
      </c>
      <c r="F25" t="s">
        <v>896</v>
      </c>
      <c r="G25" t="s">
        <v>48</v>
      </c>
      <c r="H25" t="s">
        <v>897</v>
      </c>
      <c r="J25" s="2">
        <v>0</v>
      </c>
      <c r="K25" s="3">
        <v>42660</v>
      </c>
      <c r="L25" t="s">
        <v>30</v>
      </c>
      <c r="M25" t="s">
        <v>31</v>
      </c>
      <c r="N25" t="s">
        <v>898</v>
      </c>
      <c r="P25" t="s">
        <v>22</v>
      </c>
      <c r="Q25" s="1">
        <v>43889.652592592603</v>
      </c>
    </row>
    <row r="26" spans="1:17" outlineLevel="2" x14ac:dyDescent="0.35">
      <c r="A26" s="1">
        <v>43661</v>
      </c>
      <c r="B26" t="s">
        <v>894</v>
      </c>
      <c r="C26" t="s">
        <v>922</v>
      </c>
      <c r="D26" t="s">
        <v>149</v>
      </c>
      <c r="E26" t="s">
        <v>150</v>
      </c>
      <c r="F26" t="s">
        <v>896</v>
      </c>
      <c r="G26" t="s">
        <v>48</v>
      </c>
      <c r="H26" t="s">
        <v>897</v>
      </c>
      <c r="J26" s="2">
        <v>0</v>
      </c>
      <c r="K26" s="3">
        <v>30020</v>
      </c>
      <c r="L26" t="s">
        <v>30</v>
      </c>
      <c r="M26" t="s">
        <v>31</v>
      </c>
      <c r="N26" t="s">
        <v>898</v>
      </c>
      <c r="P26" t="s">
        <v>22</v>
      </c>
      <c r="Q26" s="1">
        <v>43889.652592592603</v>
      </c>
    </row>
    <row r="27" spans="1:17" outlineLevel="2" x14ac:dyDescent="0.35">
      <c r="A27" s="1">
        <v>43661</v>
      </c>
      <c r="B27" t="s">
        <v>894</v>
      </c>
      <c r="C27" t="s">
        <v>923</v>
      </c>
      <c r="D27" t="s">
        <v>69</v>
      </c>
      <c r="E27" t="s">
        <v>70</v>
      </c>
      <c r="F27" t="s">
        <v>896</v>
      </c>
      <c r="G27" t="s">
        <v>48</v>
      </c>
      <c r="H27" t="s">
        <v>897</v>
      </c>
      <c r="J27" s="2">
        <v>0</v>
      </c>
      <c r="K27" s="3">
        <v>25280</v>
      </c>
      <c r="L27" t="s">
        <v>30</v>
      </c>
      <c r="M27" t="s">
        <v>31</v>
      </c>
      <c r="N27" t="s">
        <v>898</v>
      </c>
      <c r="P27" t="s">
        <v>22</v>
      </c>
      <c r="Q27" s="1">
        <v>43889.652592592603</v>
      </c>
    </row>
    <row r="28" spans="1:17" outlineLevel="2" x14ac:dyDescent="0.35">
      <c r="A28" s="1">
        <v>43661</v>
      </c>
      <c r="B28" t="s">
        <v>894</v>
      </c>
      <c r="C28" t="s">
        <v>924</v>
      </c>
      <c r="D28" t="s">
        <v>925</v>
      </c>
      <c r="E28" t="s">
        <v>454</v>
      </c>
      <c r="F28" t="s">
        <v>896</v>
      </c>
      <c r="G28" t="s">
        <v>48</v>
      </c>
      <c r="H28" t="s">
        <v>897</v>
      </c>
      <c r="J28" s="2">
        <v>0</v>
      </c>
      <c r="K28" s="3">
        <v>22120</v>
      </c>
      <c r="L28" t="s">
        <v>30</v>
      </c>
      <c r="M28" t="s">
        <v>31</v>
      </c>
      <c r="N28" t="s">
        <v>898</v>
      </c>
      <c r="P28" t="s">
        <v>22</v>
      </c>
      <c r="Q28" s="1">
        <v>43889.652592592603</v>
      </c>
    </row>
    <row r="29" spans="1:17" outlineLevel="2" x14ac:dyDescent="0.35">
      <c r="A29" s="1">
        <v>43661</v>
      </c>
      <c r="B29" t="s">
        <v>894</v>
      </c>
      <c r="C29" t="s">
        <v>926</v>
      </c>
      <c r="D29" t="s">
        <v>410</v>
      </c>
      <c r="E29" t="s">
        <v>411</v>
      </c>
      <c r="F29" t="s">
        <v>896</v>
      </c>
      <c r="G29" t="s">
        <v>48</v>
      </c>
      <c r="H29" t="s">
        <v>897</v>
      </c>
      <c r="J29" s="2">
        <v>0</v>
      </c>
      <c r="K29" s="3">
        <v>14220</v>
      </c>
      <c r="L29" t="s">
        <v>30</v>
      </c>
      <c r="M29" t="s">
        <v>31</v>
      </c>
      <c r="N29" t="s">
        <v>898</v>
      </c>
      <c r="P29" t="s">
        <v>22</v>
      </c>
      <c r="Q29" s="1">
        <v>43949.727118055547</v>
      </c>
    </row>
    <row r="30" spans="1:17" outlineLevel="2" x14ac:dyDescent="0.35">
      <c r="A30" s="1">
        <v>43661</v>
      </c>
      <c r="B30" t="s">
        <v>894</v>
      </c>
      <c r="C30" t="s">
        <v>927</v>
      </c>
      <c r="D30" t="s">
        <v>928</v>
      </c>
      <c r="E30" t="s">
        <v>447</v>
      </c>
      <c r="F30" t="s">
        <v>896</v>
      </c>
      <c r="G30" t="s">
        <v>48</v>
      </c>
      <c r="H30" t="s">
        <v>897</v>
      </c>
      <c r="J30" s="2">
        <v>0</v>
      </c>
      <c r="K30" s="3">
        <v>3160</v>
      </c>
      <c r="L30" t="s">
        <v>30</v>
      </c>
      <c r="M30" t="s">
        <v>31</v>
      </c>
      <c r="N30" t="s">
        <v>898</v>
      </c>
      <c r="P30" t="s">
        <v>22</v>
      </c>
      <c r="Q30" s="1">
        <v>43889.652592592603</v>
      </c>
    </row>
    <row r="31" spans="1:17" outlineLevel="2" x14ac:dyDescent="0.35">
      <c r="A31" s="1">
        <v>43661</v>
      </c>
      <c r="B31" t="s">
        <v>894</v>
      </c>
      <c r="C31" t="s">
        <v>929</v>
      </c>
      <c r="D31" t="s">
        <v>78</v>
      </c>
      <c r="E31" t="s">
        <v>79</v>
      </c>
      <c r="F31" t="s">
        <v>896</v>
      </c>
      <c r="G31" t="s">
        <v>48</v>
      </c>
      <c r="H31" t="s">
        <v>897</v>
      </c>
      <c r="J31" s="2">
        <v>0</v>
      </c>
      <c r="K31" s="3">
        <v>22120</v>
      </c>
      <c r="L31" t="s">
        <v>30</v>
      </c>
      <c r="M31" t="s">
        <v>31</v>
      </c>
      <c r="N31" t="s">
        <v>898</v>
      </c>
      <c r="P31" t="s">
        <v>22</v>
      </c>
      <c r="Q31" s="1">
        <v>43889.652592592603</v>
      </c>
    </row>
    <row r="32" spans="1:17" outlineLevel="2" x14ac:dyDescent="0.35">
      <c r="A32" s="1">
        <v>43661</v>
      </c>
      <c r="B32" t="s">
        <v>894</v>
      </c>
      <c r="C32" t="s">
        <v>930</v>
      </c>
      <c r="D32" t="s">
        <v>218</v>
      </c>
      <c r="E32" t="s">
        <v>219</v>
      </c>
      <c r="F32" t="s">
        <v>896</v>
      </c>
      <c r="G32" t="s">
        <v>48</v>
      </c>
      <c r="H32" t="s">
        <v>897</v>
      </c>
      <c r="J32" s="2">
        <v>0</v>
      </c>
      <c r="K32" s="3">
        <v>56880</v>
      </c>
      <c r="L32" t="s">
        <v>30</v>
      </c>
      <c r="M32" t="s">
        <v>31</v>
      </c>
      <c r="N32" t="s">
        <v>898</v>
      </c>
      <c r="P32" t="s">
        <v>22</v>
      </c>
      <c r="Q32" s="1">
        <v>43889.652592592603</v>
      </c>
    </row>
    <row r="33" spans="1:17" outlineLevel="2" x14ac:dyDescent="0.35">
      <c r="A33" s="1">
        <v>43661</v>
      </c>
      <c r="B33" t="s">
        <v>894</v>
      </c>
      <c r="C33" t="s">
        <v>931</v>
      </c>
      <c r="D33" t="s">
        <v>276</v>
      </c>
      <c r="E33" t="s">
        <v>277</v>
      </c>
      <c r="F33" t="s">
        <v>896</v>
      </c>
      <c r="G33" t="s">
        <v>48</v>
      </c>
      <c r="H33" t="s">
        <v>897</v>
      </c>
      <c r="J33" s="2">
        <v>0</v>
      </c>
      <c r="K33" s="3">
        <v>77420</v>
      </c>
      <c r="L33" t="s">
        <v>30</v>
      </c>
      <c r="M33" t="s">
        <v>31</v>
      </c>
      <c r="N33" t="s">
        <v>898</v>
      </c>
      <c r="P33" t="s">
        <v>22</v>
      </c>
      <c r="Q33" s="1">
        <v>43889.652592592603</v>
      </c>
    </row>
    <row r="34" spans="1:17" outlineLevel="2" x14ac:dyDescent="0.35">
      <c r="A34" s="1">
        <v>43661</v>
      </c>
      <c r="B34" t="s">
        <v>894</v>
      </c>
      <c r="C34" t="s">
        <v>932</v>
      </c>
      <c r="D34" t="s">
        <v>118</v>
      </c>
      <c r="E34" t="s">
        <v>119</v>
      </c>
      <c r="F34" t="s">
        <v>896</v>
      </c>
      <c r="G34" t="s">
        <v>48</v>
      </c>
      <c r="H34" t="s">
        <v>897</v>
      </c>
      <c r="J34" s="2">
        <v>0</v>
      </c>
      <c r="K34" s="3">
        <v>23700</v>
      </c>
      <c r="L34" t="s">
        <v>30</v>
      </c>
      <c r="M34" t="s">
        <v>31</v>
      </c>
      <c r="N34" t="s">
        <v>898</v>
      </c>
      <c r="P34" t="s">
        <v>22</v>
      </c>
      <c r="Q34" s="1">
        <v>43889.652592592603</v>
      </c>
    </row>
    <row r="35" spans="1:17" outlineLevel="2" x14ac:dyDescent="0.35">
      <c r="A35" s="1">
        <v>43661</v>
      </c>
      <c r="B35" t="s">
        <v>894</v>
      </c>
      <c r="C35" t="s">
        <v>933</v>
      </c>
      <c r="D35" t="s">
        <v>165</v>
      </c>
      <c r="E35" t="s">
        <v>166</v>
      </c>
      <c r="F35" t="s">
        <v>896</v>
      </c>
      <c r="G35" t="s">
        <v>48</v>
      </c>
      <c r="H35" t="s">
        <v>897</v>
      </c>
      <c r="J35" s="2">
        <v>0</v>
      </c>
      <c r="K35" s="3">
        <v>36340</v>
      </c>
      <c r="L35" t="s">
        <v>30</v>
      </c>
      <c r="M35" t="s">
        <v>31</v>
      </c>
      <c r="N35" t="s">
        <v>898</v>
      </c>
      <c r="P35" t="s">
        <v>22</v>
      </c>
      <c r="Q35" s="1">
        <v>43889.652592592603</v>
      </c>
    </row>
    <row r="36" spans="1:17" outlineLevel="2" x14ac:dyDescent="0.35">
      <c r="A36" s="1">
        <v>43661</v>
      </c>
      <c r="B36" t="s">
        <v>894</v>
      </c>
      <c r="C36" t="s">
        <v>934</v>
      </c>
      <c r="D36" t="s">
        <v>114</v>
      </c>
      <c r="E36" t="s">
        <v>115</v>
      </c>
      <c r="F36" t="s">
        <v>896</v>
      </c>
      <c r="G36" t="s">
        <v>48</v>
      </c>
      <c r="H36" t="s">
        <v>897</v>
      </c>
      <c r="J36" s="2">
        <v>0</v>
      </c>
      <c r="K36" s="3">
        <v>39500</v>
      </c>
      <c r="L36" t="s">
        <v>30</v>
      </c>
      <c r="M36" t="s">
        <v>31</v>
      </c>
      <c r="N36" t="s">
        <v>898</v>
      </c>
      <c r="P36" t="s">
        <v>22</v>
      </c>
      <c r="Q36" s="1">
        <v>43889.652592592603</v>
      </c>
    </row>
    <row r="37" spans="1:17" outlineLevel="2" x14ac:dyDescent="0.35">
      <c r="A37" s="1">
        <v>43661</v>
      </c>
      <c r="B37" t="s">
        <v>894</v>
      </c>
      <c r="C37" t="s">
        <v>935</v>
      </c>
      <c r="D37" t="s">
        <v>189</v>
      </c>
      <c r="E37" t="s">
        <v>190</v>
      </c>
      <c r="F37" t="s">
        <v>896</v>
      </c>
      <c r="G37" t="s">
        <v>48</v>
      </c>
      <c r="H37" t="s">
        <v>897</v>
      </c>
      <c r="J37" s="2">
        <v>0</v>
      </c>
      <c r="K37" s="3">
        <v>39500</v>
      </c>
      <c r="L37" t="s">
        <v>30</v>
      </c>
      <c r="M37" t="s">
        <v>31</v>
      </c>
      <c r="N37" t="s">
        <v>898</v>
      </c>
      <c r="P37" t="s">
        <v>22</v>
      </c>
      <c r="Q37" s="1">
        <v>43889.652592592603</v>
      </c>
    </row>
    <row r="38" spans="1:17" outlineLevel="2" x14ac:dyDescent="0.35">
      <c r="A38" s="1">
        <v>43661</v>
      </c>
      <c r="B38" t="s">
        <v>894</v>
      </c>
      <c r="C38" t="s">
        <v>936</v>
      </c>
      <c r="D38" t="s">
        <v>137</v>
      </c>
      <c r="E38" t="s">
        <v>138</v>
      </c>
      <c r="F38" t="s">
        <v>896</v>
      </c>
      <c r="G38" t="s">
        <v>48</v>
      </c>
      <c r="H38" t="s">
        <v>897</v>
      </c>
      <c r="J38" s="2">
        <v>0</v>
      </c>
      <c r="K38" s="3">
        <v>17380</v>
      </c>
      <c r="L38" t="s">
        <v>30</v>
      </c>
      <c r="M38" t="s">
        <v>31</v>
      </c>
      <c r="N38" t="s">
        <v>898</v>
      </c>
      <c r="P38" t="s">
        <v>22</v>
      </c>
      <c r="Q38" s="1">
        <v>43889.652592592603</v>
      </c>
    </row>
    <row r="39" spans="1:17" outlineLevel="2" x14ac:dyDescent="0.35">
      <c r="A39" s="1">
        <v>43661</v>
      </c>
      <c r="B39" t="s">
        <v>894</v>
      </c>
      <c r="C39" t="s">
        <v>937</v>
      </c>
      <c r="D39" t="s">
        <v>141</v>
      </c>
      <c r="E39" t="s">
        <v>142</v>
      </c>
      <c r="F39" t="s">
        <v>896</v>
      </c>
      <c r="G39" t="s">
        <v>48</v>
      </c>
      <c r="H39" t="s">
        <v>897</v>
      </c>
      <c r="J39" s="2">
        <v>0</v>
      </c>
      <c r="K39" s="3">
        <v>36340</v>
      </c>
      <c r="L39" t="s">
        <v>30</v>
      </c>
      <c r="M39" t="s">
        <v>31</v>
      </c>
      <c r="N39" t="s">
        <v>898</v>
      </c>
      <c r="P39" t="s">
        <v>22</v>
      </c>
      <c r="Q39" s="1">
        <v>43889.652592592603</v>
      </c>
    </row>
    <row r="40" spans="1:17" outlineLevel="2" x14ac:dyDescent="0.35">
      <c r="A40" s="1">
        <v>43661</v>
      </c>
      <c r="B40" t="s">
        <v>894</v>
      </c>
      <c r="C40" t="s">
        <v>938</v>
      </c>
      <c r="D40" t="s">
        <v>98</v>
      </c>
      <c r="E40" t="s">
        <v>99</v>
      </c>
      <c r="F40" t="s">
        <v>896</v>
      </c>
      <c r="G40" t="s">
        <v>48</v>
      </c>
      <c r="H40" t="s">
        <v>897</v>
      </c>
      <c r="J40" s="2">
        <v>0</v>
      </c>
      <c r="K40" s="3">
        <v>36340</v>
      </c>
      <c r="L40" t="s">
        <v>30</v>
      </c>
      <c r="M40" t="s">
        <v>31</v>
      </c>
      <c r="N40" t="s">
        <v>898</v>
      </c>
      <c r="P40" t="s">
        <v>22</v>
      </c>
      <c r="Q40" s="1">
        <v>43889.652592592603</v>
      </c>
    </row>
    <row r="41" spans="1:17" outlineLevel="2" x14ac:dyDescent="0.35">
      <c r="A41" s="1">
        <v>43661</v>
      </c>
      <c r="B41" t="s">
        <v>894</v>
      </c>
      <c r="C41" t="s">
        <v>939</v>
      </c>
      <c r="D41" t="s">
        <v>181</v>
      </c>
      <c r="E41" t="s">
        <v>182</v>
      </c>
      <c r="F41" t="s">
        <v>896</v>
      </c>
      <c r="G41" t="s">
        <v>48</v>
      </c>
      <c r="H41" t="s">
        <v>897</v>
      </c>
      <c r="J41" s="2">
        <v>0</v>
      </c>
      <c r="K41" s="3">
        <v>20540</v>
      </c>
      <c r="L41" t="s">
        <v>30</v>
      </c>
      <c r="M41" t="s">
        <v>31</v>
      </c>
      <c r="N41" t="s">
        <v>898</v>
      </c>
      <c r="P41" t="s">
        <v>22</v>
      </c>
      <c r="Q41" s="1">
        <v>43889.652592592603</v>
      </c>
    </row>
    <row r="42" spans="1:17" outlineLevel="2" x14ac:dyDescent="0.35">
      <c r="A42" s="1">
        <v>43661</v>
      </c>
      <c r="B42" t="s">
        <v>894</v>
      </c>
      <c r="C42" t="s">
        <v>940</v>
      </c>
      <c r="D42" t="s">
        <v>86</v>
      </c>
      <c r="E42" t="s">
        <v>87</v>
      </c>
      <c r="F42" t="s">
        <v>896</v>
      </c>
      <c r="G42" t="s">
        <v>48</v>
      </c>
      <c r="H42" t="s">
        <v>897</v>
      </c>
      <c r="J42" s="2">
        <v>0</v>
      </c>
      <c r="K42" s="3">
        <v>15800</v>
      </c>
      <c r="L42" t="s">
        <v>30</v>
      </c>
      <c r="M42" t="s">
        <v>31</v>
      </c>
      <c r="N42" t="s">
        <v>898</v>
      </c>
      <c r="P42" t="s">
        <v>22</v>
      </c>
      <c r="Q42" s="1">
        <v>43889.652592592603</v>
      </c>
    </row>
    <row r="43" spans="1:17" outlineLevel="2" x14ac:dyDescent="0.35">
      <c r="A43" s="1">
        <v>43661</v>
      </c>
      <c r="B43" t="s">
        <v>894</v>
      </c>
      <c r="C43" t="s">
        <v>941</v>
      </c>
      <c r="D43" t="s">
        <v>224</v>
      </c>
      <c r="E43" t="s">
        <v>225</v>
      </c>
      <c r="F43" t="s">
        <v>896</v>
      </c>
      <c r="G43" t="s">
        <v>48</v>
      </c>
      <c r="H43" t="s">
        <v>897</v>
      </c>
      <c r="J43" s="2">
        <v>0</v>
      </c>
      <c r="K43" s="3">
        <v>18960</v>
      </c>
      <c r="L43" t="s">
        <v>30</v>
      </c>
      <c r="M43" t="s">
        <v>31</v>
      </c>
      <c r="N43" t="s">
        <v>898</v>
      </c>
      <c r="P43" t="s">
        <v>22</v>
      </c>
      <c r="Q43" s="1">
        <v>43889.652592592603</v>
      </c>
    </row>
    <row r="44" spans="1:17" outlineLevel="2" x14ac:dyDescent="0.35">
      <c r="A44" s="1">
        <v>43661</v>
      </c>
      <c r="B44" t="s">
        <v>894</v>
      </c>
      <c r="C44" t="s">
        <v>942</v>
      </c>
      <c r="D44" t="s">
        <v>177</v>
      </c>
      <c r="E44" t="s">
        <v>178</v>
      </c>
      <c r="F44" t="s">
        <v>896</v>
      </c>
      <c r="G44" t="s">
        <v>48</v>
      </c>
      <c r="H44" t="s">
        <v>897</v>
      </c>
      <c r="J44" s="2">
        <v>0</v>
      </c>
      <c r="K44" s="3">
        <v>20540</v>
      </c>
      <c r="L44" t="s">
        <v>30</v>
      </c>
      <c r="M44" t="s">
        <v>31</v>
      </c>
      <c r="N44" t="s">
        <v>898</v>
      </c>
      <c r="P44" t="s">
        <v>22</v>
      </c>
      <c r="Q44" s="1">
        <v>43889.652592592603</v>
      </c>
    </row>
    <row r="45" spans="1:17" outlineLevel="2" x14ac:dyDescent="0.35">
      <c r="A45" s="1">
        <v>43661</v>
      </c>
      <c r="B45" t="s">
        <v>894</v>
      </c>
      <c r="C45" t="s">
        <v>943</v>
      </c>
      <c r="D45" t="s">
        <v>102</v>
      </c>
      <c r="E45" t="s">
        <v>103</v>
      </c>
      <c r="F45" t="s">
        <v>896</v>
      </c>
      <c r="G45" t="s">
        <v>48</v>
      </c>
      <c r="H45" t="s">
        <v>897</v>
      </c>
      <c r="J45" s="2">
        <v>0</v>
      </c>
      <c r="K45" s="3">
        <v>17380</v>
      </c>
      <c r="L45" t="s">
        <v>30</v>
      </c>
      <c r="M45" t="s">
        <v>31</v>
      </c>
      <c r="N45" t="s">
        <v>898</v>
      </c>
      <c r="P45" t="s">
        <v>22</v>
      </c>
      <c r="Q45" s="1">
        <v>43889.652592592603</v>
      </c>
    </row>
    <row r="46" spans="1:17" outlineLevel="2" x14ac:dyDescent="0.35">
      <c r="A46" s="1">
        <v>43661</v>
      </c>
      <c r="B46" t="s">
        <v>894</v>
      </c>
      <c r="C46" t="s">
        <v>944</v>
      </c>
      <c r="D46" t="s">
        <v>197</v>
      </c>
      <c r="E46" t="s">
        <v>198</v>
      </c>
      <c r="F46" t="s">
        <v>896</v>
      </c>
      <c r="G46" t="s">
        <v>48</v>
      </c>
      <c r="H46" t="s">
        <v>897</v>
      </c>
      <c r="J46" s="2">
        <v>0</v>
      </c>
      <c r="K46" s="3">
        <v>30020</v>
      </c>
      <c r="L46" t="s">
        <v>30</v>
      </c>
      <c r="M46" t="s">
        <v>31</v>
      </c>
      <c r="N46" t="s">
        <v>898</v>
      </c>
      <c r="P46" t="s">
        <v>22</v>
      </c>
      <c r="Q46" s="1">
        <v>43889.652592592603</v>
      </c>
    </row>
    <row r="47" spans="1:17" outlineLevel="2" x14ac:dyDescent="0.35">
      <c r="A47" s="1">
        <v>43661</v>
      </c>
      <c r="B47" t="s">
        <v>894</v>
      </c>
      <c r="C47" t="s">
        <v>945</v>
      </c>
      <c r="D47" t="s">
        <v>126</v>
      </c>
      <c r="E47" t="s">
        <v>127</v>
      </c>
      <c r="F47" t="s">
        <v>896</v>
      </c>
      <c r="G47" t="s">
        <v>48</v>
      </c>
      <c r="H47" t="s">
        <v>897</v>
      </c>
      <c r="J47" s="2">
        <v>0</v>
      </c>
      <c r="K47" s="3">
        <v>15800</v>
      </c>
      <c r="L47" t="s">
        <v>30</v>
      </c>
      <c r="M47" t="s">
        <v>31</v>
      </c>
      <c r="N47" t="s">
        <v>898</v>
      </c>
      <c r="P47" t="s">
        <v>22</v>
      </c>
      <c r="Q47" s="1">
        <v>43889.652592592603</v>
      </c>
    </row>
    <row r="48" spans="1:17" outlineLevel="2" x14ac:dyDescent="0.35">
      <c r="A48" s="1">
        <v>43661</v>
      </c>
      <c r="B48" t="s">
        <v>894</v>
      </c>
      <c r="C48" t="s">
        <v>946</v>
      </c>
      <c r="D48" t="s">
        <v>476</v>
      </c>
      <c r="E48" t="s">
        <v>477</v>
      </c>
      <c r="F48" t="s">
        <v>947</v>
      </c>
      <c r="G48" t="s">
        <v>48</v>
      </c>
      <c r="H48" t="s">
        <v>897</v>
      </c>
      <c r="I48" t="s">
        <v>471</v>
      </c>
      <c r="J48" s="2">
        <v>1708</v>
      </c>
      <c r="K48" s="3">
        <v>43519.839999999997</v>
      </c>
      <c r="L48" t="s">
        <v>30</v>
      </c>
      <c r="M48" t="s">
        <v>31</v>
      </c>
      <c r="N48" t="s">
        <v>898</v>
      </c>
      <c r="P48" t="s">
        <v>22</v>
      </c>
      <c r="Q48" s="1">
        <v>43889.652592592603</v>
      </c>
    </row>
    <row r="49" spans="1:17" outlineLevel="2" x14ac:dyDescent="0.35">
      <c r="A49" s="1">
        <v>43661</v>
      </c>
      <c r="B49" t="s">
        <v>894</v>
      </c>
      <c r="C49" t="s">
        <v>948</v>
      </c>
      <c r="D49" t="s">
        <v>547</v>
      </c>
      <c r="E49" t="s">
        <v>548</v>
      </c>
      <c r="F49" t="s">
        <v>947</v>
      </c>
      <c r="G49" t="s">
        <v>48</v>
      </c>
      <c r="H49" t="s">
        <v>897</v>
      </c>
      <c r="I49" t="s">
        <v>471</v>
      </c>
      <c r="J49" s="2">
        <v>1220</v>
      </c>
      <c r="K49" s="3">
        <v>31085.599999999999</v>
      </c>
      <c r="L49" t="s">
        <v>30</v>
      </c>
      <c r="M49" t="s">
        <v>31</v>
      </c>
      <c r="N49" t="s">
        <v>898</v>
      </c>
      <c r="P49" t="s">
        <v>22</v>
      </c>
      <c r="Q49" s="1">
        <v>43889.652592592603</v>
      </c>
    </row>
    <row r="50" spans="1:17" outlineLevel="2" x14ac:dyDescent="0.35">
      <c r="A50" s="1">
        <v>43661</v>
      </c>
      <c r="B50" t="s">
        <v>894</v>
      </c>
      <c r="C50" t="s">
        <v>949</v>
      </c>
      <c r="D50" t="s">
        <v>509</v>
      </c>
      <c r="E50" t="s">
        <v>510</v>
      </c>
      <c r="F50" t="s">
        <v>947</v>
      </c>
      <c r="G50" t="s">
        <v>48</v>
      </c>
      <c r="H50" t="s">
        <v>897</v>
      </c>
      <c r="I50" t="s">
        <v>471</v>
      </c>
      <c r="J50" s="2">
        <v>1891</v>
      </c>
      <c r="K50" s="3">
        <v>48182.68</v>
      </c>
      <c r="L50" t="s">
        <v>30</v>
      </c>
      <c r="M50" t="s">
        <v>31</v>
      </c>
      <c r="N50" t="s">
        <v>898</v>
      </c>
      <c r="P50" t="s">
        <v>22</v>
      </c>
      <c r="Q50" s="1">
        <v>43889.652592592603</v>
      </c>
    </row>
    <row r="51" spans="1:17" outlineLevel="2" x14ac:dyDescent="0.35">
      <c r="A51" s="1">
        <v>43661</v>
      </c>
      <c r="B51" t="s">
        <v>894</v>
      </c>
      <c r="C51" t="s">
        <v>950</v>
      </c>
      <c r="D51" t="s">
        <v>495</v>
      </c>
      <c r="E51" t="s">
        <v>496</v>
      </c>
      <c r="F51" t="s">
        <v>947</v>
      </c>
      <c r="G51" t="s">
        <v>48</v>
      </c>
      <c r="H51" t="s">
        <v>897</v>
      </c>
      <c r="I51" t="s">
        <v>471</v>
      </c>
      <c r="J51" s="2">
        <v>1220</v>
      </c>
      <c r="K51" s="3">
        <v>31085.599999999999</v>
      </c>
      <c r="L51" t="s">
        <v>30</v>
      </c>
      <c r="M51" t="s">
        <v>31</v>
      </c>
      <c r="N51" t="s">
        <v>898</v>
      </c>
      <c r="P51" t="s">
        <v>22</v>
      </c>
      <c r="Q51" s="1">
        <v>43889.652592592603</v>
      </c>
    </row>
    <row r="52" spans="1:17" outlineLevel="2" x14ac:dyDescent="0.35">
      <c r="A52" s="1">
        <v>43661</v>
      </c>
      <c r="B52" t="s">
        <v>894</v>
      </c>
      <c r="C52" t="s">
        <v>951</v>
      </c>
      <c r="D52" t="s">
        <v>669</v>
      </c>
      <c r="E52" t="s">
        <v>670</v>
      </c>
      <c r="F52" t="s">
        <v>947</v>
      </c>
      <c r="G52" t="s">
        <v>48</v>
      </c>
      <c r="H52" t="s">
        <v>897</v>
      </c>
      <c r="I52" t="s">
        <v>471</v>
      </c>
      <c r="J52" s="2">
        <v>549</v>
      </c>
      <c r="K52" s="3">
        <v>13988.52</v>
      </c>
      <c r="L52" t="s">
        <v>30</v>
      </c>
      <c r="M52" t="s">
        <v>31</v>
      </c>
      <c r="N52" t="s">
        <v>898</v>
      </c>
      <c r="P52" t="s">
        <v>22</v>
      </c>
      <c r="Q52" s="1">
        <v>43949.727118055547</v>
      </c>
    </row>
    <row r="53" spans="1:17" outlineLevel="2" x14ac:dyDescent="0.35">
      <c r="A53" s="1">
        <v>43661</v>
      </c>
      <c r="B53" t="s">
        <v>894</v>
      </c>
      <c r="C53" t="s">
        <v>952</v>
      </c>
      <c r="D53" t="s">
        <v>600</v>
      </c>
      <c r="E53" t="s">
        <v>601</v>
      </c>
      <c r="F53" t="s">
        <v>947</v>
      </c>
      <c r="G53" t="s">
        <v>48</v>
      </c>
      <c r="H53" t="s">
        <v>897</v>
      </c>
      <c r="I53" t="s">
        <v>471</v>
      </c>
      <c r="J53" s="2">
        <v>1281</v>
      </c>
      <c r="K53" s="3">
        <v>32639.88</v>
      </c>
      <c r="L53" t="s">
        <v>30</v>
      </c>
      <c r="M53" t="s">
        <v>31</v>
      </c>
      <c r="N53" t="s">
        <v>898</v>
      </c>
      <c r="P53" t="s">
        <v>22</v>
      </c>
      <c r="Q53" s="1">
        <v>43889.652592592603</v>
      </c>
    </row>
    <row r="54" spans="1:17" outlineLevel="2" x14ac:dyDescent="0.35">
      <c r="A54" s="1">
        <v>43661</v>
      </c>
      <c r="B54" t="s">
        <v>894</v>
      </c>
      <c r="C54" t="s">
        <v>953</v>
      </c>
      <c r="D54" t="s">
        <v>586</v>
      </c>
      <c r="E54" t="s">
        <v>587</v>
      </c>
      <c r="F54" t="s">
        <v>947</v>
      </c>
      <c r="G54" t="s">
        <v>48</v>
      </c>
      <c r="H54" t="s">
        <v>897</v>
      </c>
      <c r="I54" t="s">
        <v>471</v>
      </c>
      <c r="J54" s="2">
        <v>549</v>
      </c>
      <c r="K54" s="3">
        <v>13988.52</v>
      </c>
      <c r="L54" t="s">
        <v>30</v>
      </c>
      <c r="M54" t="s">
        <v>31</v>
      </c>
      <c r="N54" t="s">
        <v>898</v>
      </c>
      <c r="P54" t="s">
        <v>22</v>
      </c>
      <c r="Q54" s="1">
        <v>43889.652592592603</v>
      </c>
    </row>
    <row r="55" spans="1:17" outlineLevel="2" x14ac:dyDescent="0.35">
      <c r="A55" s="1">
        <v>43661</v>
      </c>
      <c r="B55" t="s">
        <v>894</v>
      </c>
      <c r="C55" t="s">
        <v>954</v>
      </c>
      <c r="D55" t="s">
        <v>613</v>
      </c>
      <c r="E55" t="s">
        <v>614</v>
      </c>
      <c r="F55" t="s">
        <v>947</v>
      </c>
      <c r="G55" t="s">
        <v>48</v>
      </c>
      <c r="H55" t="s">
        <v>897</v>
      </c>
      <c r="I55" t="s">
        <v>471</v>
      </c>
      <c r="J55" s="2">
        <v>1342</v>
      </c>
      <c r="K55" s="3">
        <v>34194.160000000003</v>
      </c>
      <c r="L55" t="s">
        <v>30</v>
      </c>
      <c r="M55" t="s">
        <v>31</v>
      </c>
      <c r="N55" t="s">
        <v>898</v>
      </c>
      <c r="P55" t="s">
        <v>22</v>
      </c>
      <c r="Q55" s="1">
        <v>43889.652592592603</v>
      </c>
    </row>
    <row r="56" spans="1:17" outlineLevel="2" x14ac:dyDescent="0.35">
      <c r="A56" s="1">
        <v>43661</v>
      </c>
      <c r="B56" t="s">
        <v>894</v>
      </c>
      <c r="C56" t="s">
        <v>955</v>
      </c>
      <c r="D56" t="s">
        <v>568</v>
      </c>
      <c r="E56" t="s">
        <v>569</v>
      </c>
      <c r="F56" t="s">
        <v>947</v>
      </c>
      <c r="G56" t="s">
        <v>48</v>
      </c>
      <c r="H56" t="s">
        <v>897</v>
      </c>
      <c r="I56" t="s">
        <v>471</v>
      </c>
      <c r="J56" s="2">
        <v>1525</v>
      </c>
      <c r="K56" s="3">
        <v>38857</v>
      </c>
      <c r="L56" t="s">
        <v>30</v>
      </c>
      <c r="M56" t="s">
        <v>31</v>
      </c>
      <c r="N56" t="s">
        <v>898</v>
      </c>
      <c r="P56" t="s">
        <v>22</v>
      </c>
      <c r="Q56" s="1">
        <v>43889.652592592603</v>
      </c>
    </row>
    <row r="57" spans="1:17" outlineLevel="2" x14ac:dyDescent="0.35">
      <c r="A57" s="1">
        <v>43661</v>
      </c>
      <c r="B57" t="s">
        <v>894</v>
      </c>
      <c r="C57" t="s">
        <v>956</v>
      </c>
      <c r="D57" t="s">
        <v>605</v>
      </c>
      <c r="E57" t="s">
        <v>606</v>
      </c>
      <c r="F57" t="s">
        <v>947</v>
      </c>
      <c r="G57" t="s">
        <v>48</v>
      </c>
      <c r="H57" t="s">
        <v>897</v>
      </c>
      <c r="I57" t="s">
        <v>471</v>
      </c>
      <c r="J57" s="2">
        <v>1159</v>
      </c>
      <c r="K57" s="3">
        <v>29531.32</v>
      </c>
      <c r="L57" t="s">
        <v>30</v>
      </c>
      <c r="M57" t="s">
        <v>31</v>
      </c>
      <c r="N57" t="s">
        <v>898</v>
      </c>
      <c r="P57" t="s">
        <v>22</v>
      </c>
      <c r="Q57" s="1">
        <v>43889.652592592603</v>
      </c>
    </row>
    <row r="58" spans="1:17" outlineLevel="2" x14ac:dyDescent="0.35">
      <c r="A58" s="1">
        <v>43661</v>
      </c>
      <c r="B58" t="s">
        <v>894</v>
      </c>
      <c r="C58" t="s">
        <v>957</v>
      </c>
      <c r="D58" t="s">
        <v>564</v>
      </c>
      <c r="E58" t="s">
        <v>565</v>
      </c>
      <c r="F58" t="s">
        <v>947</v>
      </c>
      <c r="G58" t="s">
        <v>48</v>
      </c>
      <c r="H58" t="s">
        <v>897</v>
      </c>
      <c r="I58" t="s">
        <v>471</v>
      </c>
      <c r="J58" s="2">
        <v>671</v>
      </c>
      <c r="K58" s="3">
        <v>17097.080000000002</v>
      </c>
      <c r="L58" t="s">
        <v>30</v>
      </c>
      <c r="M58" t="s">
        <v>31</v>
      </c>
      <c r="N58" t="s">
        <v>898</v>
      </c>
      <c r="P58" t="s">
        <v>22</v>
      </c>
      <c r="Q58" s="1">
        <v>43889.652592592603</v>
      </c>
    </row>
    <row r="59" spans="1:17" outlineLevel="2" x14ac:dyDescent="0.35">
      <c r="A59" s="1">
        <v>43661</v>
      </c>
      <c r="B59" t="s">
        <v>894</v>
      </c>
      <c r="C59" t="s">
        <v>958</v>
      </c>
      <c r="D59" t="s">
        <v>530</v>
      </c>
      <c r="E59" t="s">
        <v>531</v>
      </c>
      <c r="F59" t="s">
        <v>947</v>
      </c>
      <c r="G59" t="s">
        <v>48</v>
      </c>
      <c r="H59" t="s">
        <v>897</v>
      </c>
      <c r="I59" t="s">
        <v>471</v>
      </c>
      <c r="J59" s="2">
        <v>1159</v>
      </c>
      <c r="K59" s="3">
        <v>29531.32</v>
      </c>
      <c r="L59" t="s">
        <v>30</v>
      </c>
      <c r="M59" t="s">
        <v>31</v>
      </c>
      <c r="N59" t="s">
        <v>898</v>
      </c>
      <c r="P59" t="s">
        <v>22</v>
      </c>
      <c r="Q59" s="1">
        <v>43889.652592592603</v>
      </c>
    </row>
    <row r="60" spans="1:17" outlineLevel="2" x14ac:dyDescent="0.35">
      <c r="A60" s="1">
        <v>43661</v>
      </c>
      <c r="B60" t="s">
        <v>894</v>
      </c>
      <c r="C60" t="s">
        <v>959</v>
      </c>
      <c r="D60" t="s">
        <v>960</v>
      </c>
      <c r="E60" t="s">
        <v>961</v>
      </c>
      <c r="F60" t="s">
        <v>947</v>
      </c>
      <c r="G60" t="s">
        <v>48</v>
      </c>
      <c r="H60" t="s">
        <v>897</v>
      </c>
      <c r="I60" t="s">
        <v>471</v>
      </c>
      <c r="J60" s="2">
        <v>915</v>
      </c>
      <c r="K60" s="3">
        <v>23314.2</v>
      </c>
      <c r="L60" t="s">
        <v>30</v>
      </c>
      <c r="M60" t="s">
        <v>31</v>
      </c>
      <c r="N60" t="s">
        <v>898</v>
      </c>
      <c r="P60" t="s">
        <v>22</v>
      </c>
      <c r="Q60" s="1">
        <v>43889.652592592603</v>
      </c>
    </row>
    <row r="61" spans="1:17" outlineLevel="2" x14ac:dyDescent="0.35">
      <c r="A61" s="1">
        <v>43661</v>
      </c>
      <c r="B61" t="s">
        <v>894</v>
      </c>
      <c r="C61" t="s">
        <v>962</v>
      </c>
      <c r="D61" t="s">
        <v>582</v>
      </c>
      <c r="E61" t="s">
        <v>583</v>
      </c>
      <c r="F61" t="s">
        <v>947</v>
      </c>
      <c r="G61" t="s">
        <v>48</v>
      </c>
      <c r="H61" t="s">
        <v>897</v>
      </c>
      <c r="I61" t="s">
        <v>471</v>
      </c>
      <c r="J61" s="2">
        <v>1647</v>
      </c>
      <c r="K61" s="3">
        <v>41965.56</v>
      </c>
      <c r="L61" t="s">
        <v>30</v>
      </c>
      <c r="M61" t="s">
        <v>31</v>
      </c>
      <c r="N61" t="s">
        <v>898</v>
      </c>
      <c r="P61" t="s">
        <v>22</v>
      </c>
      <c r="Q61" s="1">
        <v>43889.652592592603</v>
      </c>
    </row>
    <row r="62" spans="1:17" outlineLevel="2" x14ac:dyDescent="0.35">
      <c r="A62" s="1">
        <v>43661</v>
      </c>
      <c r="B62" t="s">
        <v>894</v>
      </c>
      <c r="C62" t="s">
        <v>963</v>
      </c>
      <c r="D62" t="s">
        <v>540</v>
      </c>
      <c r="E62" t="s">
        <v>541</v>
      </c>
      <c r="F62" t="s">
        <v>947</v>
      </c>
      <c r="G62" t="s">
        <v>48</v>
      </c>
      <c r="H62" t="s">
        <v>897</v>
      </c>
      <c r="I62" t="s">
        <v>471</v>
      </c>
      <c r="J62" s="2">
        <v>854</v>
      </c>
      <c r="K62" s="3">
        <v>21759.919999999998</v>
      </c>
      <c r="L62" t="s">
        <v>30</v>
      </c>
      <c r="M62" t="s">
        <v>31</v>
      </c>
      <c r="N62" t="s">
        <v>898</v>
      </c>
      <c r="P62" t="s">
        <v>22</v>
      </c>
      <c r="Q62" s="1">
        <v>43889.652592592603</v>
      </c>
    </row>
    <row r="63" spans="1:17" outlineLevel="2" x14ac:dyDescent="0.35">
      <c r="A63" s="1">
        <v>43661</v>
      </c>
      <c r="B63" t="s">
        <v>894</v>
      </c>
      <c r="C63" t="s">
        <v>964</v>
      </c>
      <c r="D63" t="s">
        <v>489</v>
      </c>
      <c r="E63" t="s">
        <v>490</v>
      </c>
      <c r="F63" t="s">
        <v>947</v>
      </c>
      <c r="G63" t="s">
        <v>48</v>
      </c>
      <c r="H63" t="s">
        <v>897</v>
      </c>
      <c r="I63" t="s">
        <v>471</v>
      </c>
      <c r="J63" s="2">
        <v>915</v>
      </c>
      <c r="K63" s="3">
        <v>23314.2</v>
      </c>
      <c r="L63" t="s">
        <v>30</v>
      </c>
      <c r="M63" t="s">
        <v>31</v>
      </c>
      <c r="N63" t="s">
        <v>898</v>
      </c>
      <c r="P63" t="s">
        <v>22</v>
      </c>
      <c r="Q63" s="1">
        <v>43889.652592592603</v>
      </c>
    </row>
    <row r="64" spans="1:17" outlineLevel="2" x14ac:dyDescent="0.35">
      <c r="A64" s="1">
        <v>43661</v>
      </c>
      <c r="B64" t="s">
        <v>894</v>
      </c>
      <c r="C64" t="s">
        <v>965</v>
      </c>
      <c r="D64" t="s">
        <v>480</v>
      </c>
      <c r="E64" t="s">
        <v>481</v>
      </c>
      <c r="F64" t="s">
        <v>947</v>
      </c>
      <c r="G64" t="s">
        <v>48</v>
      </c>
      <c r="H64" t="s">
        <v>897</v>
      </c>
      <c r="I64" t="s">
        <v>471</v>
      </c>
      <c r="J64" s="2">
        <v>976</v>
      </c>
      <c r="K64" s="3">
        <v>24868.48</v>
      </c>
      <c r="L64" t="s">
        <v>30</v>
      </c>
      <c r="M64" t="s">
        <v>31</v>
      </c>
      <c r="N64" t="s">
        <v>898</v>
      </c>
      <c r="P64" t="s">
        <v>22</v>
      </c>
      <c r="Q64" s="1">
        <v>43889.652592592603</v>
      </c>
    </row>
    <row r="65" spans="1:17" outlineLevel="2" x14ac:dyDescent="0.35">
      <c r="A65" s="1">
        <v>43661</v>
      </c>
      <c r="B65" t="s">
        <v>894</v>
      </c>
      <c r="C65" t="s">
        <v>966</v>
      </c>
      <c r="D65" t="s">
        <v>524</v>
      </c>
      <c r="E65" t="s">
        <v>525</v>
      </c>
      <c r="F65" t="s">
        <v>947</v>
      </c>
      <c r="G65" t="s">
        <v>48</v>
      </c>
      <c r="H65" t="s">
        <v>897</v>
      </c>
      <c r="I65" t="s">
        <v>471</v>
      </c>
      <c r="J65" s="2">
        <v>732</v>
      </c>
      <c r="K65" s="3">
        <v>18651.36</v>
      </c>
      <c r="L65" t="s">
        <v>30</v>
      </c>
      <c r="M65" t="s">
        <v>31</v>
      </c>
      <c r="N65" t="s">
        <v>898</v>
      </c>
      <c r="P65" t="s">
        <v>22</v>
      </c>
      <c r="Q65" s="1">
        <v>43889.652592592603</v>
      </c>
    </row>
    <row r="66" spans="1:17" outlineLevel="2" x14ac:dyDescent="0.35">
      <c r="A66" s="1">
        <v>43661</v>
      </c>
      <c r="B66" t="s">
        <v>894</v>
      </c>
      <c r="C66" t="s">
        <v>967</v>
      </c>
      <c r="D66" t="s">
        <v>572</v>
      </c>
      <c r="E66" t="s">
        <v>573</v>
      </c>
      <c r="F66" t="s">
        <v>947</v>
      </c>
      <c r="G66" t="s">
        <v>48</v>
      </c>
      <c r="H66" t="s">
        <v>897</v>
      </c>
      <c r="I66" t="s">
        <v>471</v>
      </c>
      <c r="J66" s="2">
        <v>1403</v>
      </c>
      <c r="K66" s="3">
        <v>35748.44</v>
      </c>
      <c r="L66" t="s">
        <v>30</v>
      </c>
      <c r="M66" t="s">
        <v>31</v>
      </c>
      <c r="N66" t="s">
        <v>898</v>
      </c>
      <c r="P66" t="s">
        <v>22</v>
      </c>
      <c r="Q66" s="1">
        <v>43889.652592592603</v>
      </c>
    </row>
    <row r="67" spans="1:17" outlineLevel="2" x14ac:dyDescent="0.35">
      <c r="A67" s="1">
        <v>43661</v>
      </c>
      <c r="B67" t="s">
        <v>894</v>
      </c>
      <c r="C67" t="s">
        <v>968</v>
      </c>
      <c r="D67" t="s">
        <v>558</v>
      </c>
      <c r="E67" t="s">
        <v>559</v>
      </c>
      <c r="F67" t="s">
        <v>947</v>
      </c>
      <c r="G67" t="s">
        <v>48</v>
      </c>
      <c r="H67" t="s">
        <v>897</v>
      </c>
      <c r="I67" t="s">
        <v>471</v>
      </c>
      <c r="J67" s="2">
        <v>793</v>
      </c>
      <c r="K67" s="3">
        <v>20205.64</v>
      </c>
      <c r="L67" t="s">
        <v>30</v>
      </c>
      <c r="M67" t="s">
        <v>31</v>
      </c>
      <c r="N67" t="s">
        <v>898</v>
      </c>
      <c r="P67" t="s">
        <v>22</v>
      </c>
      <c r="Q67" s="1">
        <v>43889.652592592603</v>
      </c>
    </row>
    <row r="68" spans="1:17" outlineLevel="2" x14ac:dyDescent="0.35">
      <c r="A68" s="1">
        <v>43661</v>
      </c>
      <c r="B68" t="s">
        <v>894</v>
      </c>
      <c r="C68" t="s">
        <v>969</v>
      </c>
      <c r="D68" t="s">
        <v>518</v>
      </c>
      <c r="E68" t="s">
        <v>519</v>
      </c>
      <c r="F68" t="s">
        <v>947</v>
      </c>
      <c r="G68" t="s">
        <v>48</v>
      </c>
      <c r="H68" t="s">
        <v>897</v>
      </c>
      <c r="I68" t="s">
        <v>471</v>
      </c>
      <c r="J68" s="2">
        <v>793</v>
      </c>
      <c r="K68" s="3">
        <v>20205.64</v>
      </c>
      <c r="L68" t="s">
        <v>30</v>
      </c>
      <c r="M68" t="s">
        <v>31</v>
      </c>
      <c r="N68" t="s">
        <v>898</v>
      </c>
      <c r="P68" t="s">
        <v>22</v>
      </c>
      <c r="Q68" s="1">
        <v>43889.652592592603</v>
      </c>
    </row>
    <row r="69" spans="1:17" outlineLevel="2" x14ac:dyDescent="0.35">
      <c r="A69" s="1">
        <v>43661</v>
      </c>
      <c r="B69" t="s">
        <v>894</v>
      </c>
      <c r="C69" t="s">
        <v>970</v>
      </c>
      <c r="D69" t="s">
        <v>485</v>
      </c>
      <c r="E69" t="s">
        <v>486</v>
      </c>
      <c r="F69" t="s">
        <v>947</v>
      </c>
      <c r="G69" t="s">
        <v>48</v>
      </c>
      <c r="H69" t="s">
        <v>897</v>
      </c>
      <c r="I69" t="s">
        <v>471</v>
      </c>
      <c r="J69" s="2">
        <v>732</v>
      </c>
      <c r="K69" s="3">
        <v>18651.36</v>
      </c>
      <c r="L69" t="s">
        <v>30</v>
      </c>
      <c r="M69" t="s">
        <v>31</v>
      </c>
      <c r="N69" t="s">
        <v>898</v>
      </c>
      <c r="P69" t="s">
        <v>22</v>
      </c>
      <c r="Q69" s="1">
        <v>43889.652592592603</v>
      </c>
    </row>
    <row r="70" spans="1:17" outlineLevel="2" x14ac:dyDescent="0.35">
      <c r="A70" s="1">
        <v>43661</v>
      </c>
      <c r="B70" t="s">
        <v>894</v>
      </c>
      <c r="C70" t="s">
        <v>971</v>
      </c>
      <c r="D70" t="s">
        <v>553</v>
      </c>
      <c r="E70" t="s">
        <v>554</v>
      </c>
      <c r="F70" t="s">
        <v>947</v>
      </c>
      <c r="G70" t="s">
        <v>48</v>
      </c>
      <c r="H70" t="s">
        <v>897</v>
      </c>
      <c r="I70" t="s">
        <v>471</v>
      </c>
      <c r="J70" s="2">
        <v>854</v>
      </c>
      <c r="K70" s="3">
        <v>21759.919999999998</v>
      </c>
      <c r="L70" t="s">
        <v>30</v>
      </c>
      <c r="M70" t="s">
        <v>31</v>
      </c>
      <c r="N70" t="s">
        <v>898</v>
      </c>
      <c r="P70" t="s">
        <v>22</v>
      </c>
      <c r="Q70" s="1">
        <v>43889.652592592603</v>
      </c>
    </row>
    <row r="71" spans="1:17" outlineLevel="2" x14ac:dyDescent="0.35">
      <c r="A71" s="1">
        <v>43661</v>
      </c>
      <c r="B71" t="s">
        <v>894</v>
      </c>
      <c r="C71" t="s">
        <v>972</v>
      </c>
      <c r="D71" t="s">
        <v>536</v>
      </c>
      <c r="E71" t="s">
        <v>537</v>
      </c>
      <c r="F71" t="s">
        <v>947</v>
      </c>
      <c r="G71" t="s">
        <v>48</v>
      </c>
      <c r="H71" t="s">
        <v>897</v>
      </c>
      <c r="I71" t="s">
        <v>471</v>
      </c>
      <c r="J71" s="2">
        <v>976</v>
      </c>
      <c r="K71" s="3">
        <v>24868.48</v>
      </c>
      <c r="L71" t="s">
        <v>30</v>
      </c>
      <c r="M71" t="s">
        <v>31</v>
      </c>
      <c r="N71" t="s">
        <v>898</v>
      </c>
      <c r="P71" t="s">
        <v>22</v>
      </c>
      <c r="Q71" s="1">
        <v>43889.652592592603</v>
      </c>
    </row>
    <row r="72" spans="1:17" outlineLevel="2" x14ac:dyDescent="0.35">
      <c r="A72" s="1">
        <v>43661</v>
      </c>
      <c r="B72" t="s">
        <v>894</v>
      </c>
      <c r="C72" t="s">
        <v>973</v>
      </c>
      <c r="D72" t="s">
        <v>505</v>
      </c>
      <c r="E72" t="s">
        <v>506</v>
      </c>
      <c r="F72" t="s">
        <v>947</v>
      </c>
      <c r="G72" t="s">
        <v>48</v>
      </c>
      <c r="H72" t="s">
        <v>897</v>
      </c>
      <c r="I72" t="s">
        <v>471</v>
      </c>
      <c r="J72" s="2">
        <v>1769</v>
      </c>
      <c r="K72" s="3">
        <v>45074.12</v>
      </c>
      <c r="L72" t="s">
        <v>30</v>
      </c>
      <c r="M72" t="s">
        <v>31</v>
      </c>
      <c r="N72" t="s">
        <v>898</v>
      </c>
      <c r="P72" t="s">
        <v>22</v>
      </c>
      <c r="Q72" s="1">
        <v>43889.652592592603</v>
      </c>
    </row>
    <row r="73" spans="1:17" outlineLevel="2" x14ac:dyDescent="0.35">
      <c r="A73" s="1">
        <v>43661</v>
      </c>
      <c r="B73" t="s">
        <v>894</v>
      </c>
      <c r="C73" t="s">
        <v>974</v>
      </c>
      <c r="D73" t="s">
        <v>499</v>
      </c>
      <c r="E73" t="s">
        <v>500</v>
      </c>
      <c r="F73" t="s">
        <v>947</v>
      </c>
      <c r="G73" t="s">
        <v>48</v>
      </c>
      <c r="H73" t="s">
        <v>897</v>
      </c>
      <c r="I73" t="s">
        <v>471</v>
      </c>
      <c r="J73" s="2">
        <v>915</v>
      </c>
      <c r="K73" s="3">
        <v>23314.2</v>
      </c>
      <c r="L73" t="s">
        <v>30</v>
      </c>
      <c r="M73" t="s">
        <v>31</v>
      </c>
      <c r="N73" t="s">
        <v>898</v>
      </c>
      <c r="P73" t="s">
        <v>22</v>
      </c>
      <c r="Q73" s="1">
        <v>43889.652592592603</v>
      </c>
    </row>
    <row r="74" spans="1:17" outlineLevel="2" x14ac:dyDescent="0.35">
      <c r="A74" s="1">
        <v>43661</v>
      </c>
      <c r="B74" t="s">
        <v>894</v>
      </c>
      <c r="C74" t="s">
        <v>975</v>
      </c>
      <c r="D74" t="s">
        <v>594</v>
      </c>
      <c r="E74" t="s">
        <v>595</v>
      </c>
      <c r="F74" t="s">
        <v>947</v>
      </c>
      <c r="G74" t="s">
        <v>48</v>
      </c>
      <c r="H74" t="s">
        <v>897</v>
      </c>
      <c r="I74" t="s">
        <v>471</v>
      </c>
      <c r="J74" s="2">
        <v>244</v>
      </c>
      <c r="K74" s="3">
        <v>6217.12</v>
      </c>
      <c r="L74" t="s">
        <v>30</v>
      </c>
      <c r="M74" t="s">
        <v>31</v>
      </c>
      <c r="N74" t="s">
        <v>898</v>
      </c>
      <c r="P74" t="s">
        <v>22</v>
      </c>
      <c r="Q74" s="1">
        <v>43889.652592592603</v>
      </c>
    </row>
    <row r="75" spans="1:17" outlineLevel="2" x14ac:dyDescent="0.35">
      <c r="A75" s="1">
        <v>43861</v>
      </c>
      <c r="B75" t="s">
        <v>894</v>
      </c>
      <c r="C75" t="s">
        <v>980</v>
      </c>
      <c r="D75" t="s">
        <v>169</v>
      </c>
      <c r="E75" t="s">
        <v>170</v>
      </c>
      <c r="F75" t="s">
        <v>981</v>
      </c>
      <c r="G75" t="s">
        <v>48</v>
      </c>
      <c r="H75" t="s">
        <v>897</v>
      </c>
      <c r="J75" s="2">
        <v>0</v>
      </c>
      <c r="K75" s="3">
        <v>15750</v>
      </c>
      <c r="L75" t="s">
        <v>30</v>
      </c>
      <c r="M75" t="s">
        <v>31</v>
      </c>
      <c r="N75" t="s">
        <v>898</v>
      </c>
      <c r="P75" t="s">
        <v>22</v>
      </c>
      <c r="Q75" s="1">
        <v>43949.727118055547</v>
      </c>
    </row>
    <row r="76" spans="1:17" outlineLevel="2" x14ac:dyDescent="0.35">
      <c r="A76" s="1">
        <v>43861</v>
      </c>
      <c r="B76" t="s">
        <v>894</v>
      </c>
      <c r="C76" t="s">
        <v>982</v>
      </c>
      <c r="D76" t="s">
        <v>157</v>
      </c>
      <c r="E76" t="s">
        <v>158</v>
      </c>
      <c r="F76" t="s">
        <v>981</v>
      </c>
      <c r="G76" t="s">
        <v>48</v>
      </c>
      <c r="H76" t="s">
        <v>897</v>
      </c>
      <c r="J76" s="2">
        <v>0</v>
      </c>
      <c r="K76" s="3">
        <v>55125</v>
      </c>
      <c r="L76" t="s">
        <v>30</v>
      </c>
      <c r="M76" t="s">
        <v>31</v>
      </c>
      <c r="N76" t="s">
        <v>898</v>
      </c>
      <c r="P76" t="s">
        <v>22</v>
      </c>
      <c r="Q76" s="1">
        <v>43949.727118055547</v>
      </c>
    </row>
    <row r="77" spans="1:17" outlineLevel="2" x14ac:dyDescent="0.35">
      <c r="A77" s="1">
        <v>43861</v>
      </c>
      <c r="B77" t="s">
        <v>894</v>
      </c>
      <c r="C77" t="s">
        <v>983</v>
      </c>
      <c r="D77" t="s">
        <v>214</v>
      </c>
      <c r="E77" t="s">
        <v>215</v>
      </c>
      <c r="F77" t="s">
        <v>981</v>
      </c>
      <c r="G77" t="s">
        <v>48</v>
      </c>
      <c r="H77" t="s">
        <v>897</v>
      </c>
      <c r="J77" s="2">
        <v>0</v>
      </c>
      <c r="K77" s="3">
        <v>36225</v>
      </c>
      <c r="L77" t="s">
        <v>30</v>
      </c>
      <c r="M77" t="s">
        <v>31</v>
      </c>
      <c r="N77" t="s">
        <v>898</v>
      </c>
      <c r="P77" t="s">
        <v>22</v>
      </c>
      <c r="Q77" s="1">
        <v>43949.727118055547</v>
      </c>
    </row>
    <row r="78" spans="1:17" outlineLevel="2" x14ac:dyDescent="0.35">
      <c r="A78" s="1">
        <v>43861</v>
      </c>
      <c r="B78" t="s">
        <v>894</v>
      </c>
      <c r="C78" t="s">
        <v>984</v>
      </c>
      <c r="D78" t="s">
        <v>90</v>
      </c>
      <c r="E78" t="s">
        <v>91</v>
      </c>
      <c r="F78" t="s">
        <v>981</v>
      </c>
      <c r="G78" t="s">
        <v>48</v>
      </c>
      <c r="H78" t="s">
        <v>897</v>
      </c>
      <c r="J78" s="2">
        <v>0</v>
      </c>
      <c r="K78" s="3">
        <v>51975</v>
      </c>
      <c r="L78" t="s">
        <v>30</v>
      </c>
      <c r="M78" t="s">
        <v>31</v>
      </c>
      <c r="N78" t="s">
        <v>898</v>
      </c>
      <c r="P78" t="s">
        <v>22</v>
      </c>
      <c r="Q78" s="1">
        <v>43949.727118055547</v>
      </c>
    </row>
    <row r="79" spans="1:17" outlineLevel="2" x14ac:dyDescent="0.35">
      <c r="A79" s="1">
        <v>43861</v>
      </c>
      <c r="B79" t="s">
        <v>894</v>
      </c>
      <c r="C79" t="s">
        <v>985</v>
      </c>
      <c r="D79" t="s">
        <v>94</v>
      </c>
      <c r="E79" t="s">
        <v>95</v>
      </c>
      <c r="F79" t="s">
        <v>981</v>
      </c>
      <c r="G79" t="s">
        <v>48</v>
      </c>
      <c r="H79" t="s">
        <v>897</v>
      </c>
      <c r="J79" s="2">
        <v>0</v>
      </c>
      <c r="K79" s="3">
        <v>26775</v>
      </c>
      <c r="L79" t="s">
        <v>30</v>
      </c>
      <c r="M79" t="s">
        <v>31</v>
      </c>
      <c r="N79" t="s">
        <v>898</v>
      </c>
      <c r="P79" t="s">
        <v>22</v>
      </c>
      <c r="Q79" s="1">
        <v>43949.727118055547</v>
      </c>
    </row>
    <row r="80" spans="1:17" outlineLevel="2" x14ac:dyDescent="0.35">
      <c r="A80" s="1">
        <v>43861</v>
      </c>
      <c r="B80" t="s">
        <v>894</v>
      </c>
      <c r="C80" t="s">
        <v>986</v>
      </c>
      <c r="D80" t="s">
        <v>327</v>
      </c>
      <c r="E80" t="s">
        <v>62</v>
      </c>
      <c r="F80" t="s">
        <v>981</v>
      </c>
      <c r="G80" t="s">
        <v>48</v>
      </c>
      <c r="H80" t="s">
        <v>897</v>
      </c>
      <c r="J80" s="2">
        <v>0</v>
      </c>
      <c r="K80" s="3">
        <v>47250</v>
      </c>
      <c r="L80" t="s">
        <v>30</v>
      </c>
      <c r="M80" t="s">
        <v>31</v>
      </c>
      <c r="N80" t="s">
        <v>898</v>
      </c>
      <c r="P80" t="s">
        <v>22</v>
      </c>
      <c r="Q80" s="1">
        <v>43949.727118055547</v>
      </c>
    </row>
    <row r="81" spans="1:17" outlineLevel="2" x14ac:dyDescent="0.35">
      <c r="A81" s="1">
        <v>43861</v>
      </c>
      <c r="B81" t="s">
        <v>894</v>
      </c>
      <c r="C81" t="s">
        <v>987</v>
      </c>
      <c r="D81" t="s">
        <v>74</v>
      </c>
      <c r="E81" t="s">
        <v>75</v>
      </c>
      <c r="F81" t="s">
        <v>981</v>
      </c>
      <c r="G81" t="s">
        <v>48</v>
      </c>
      <c r="H81" t="s">
        <v>897</v>
      </c>
      <c r="J81" s="2">
        <v>0</v>
      </c>
      <c r="K81" s="3">
        <v>18900</v>
      </c>
      <c r="L81" t="s">
        <v>30</v>
      </c>
      <c r="M81" t="s">
        <v>31</v>
      </c>
      <c r="N81" t="s">
        <v>898</v>
      </c>
      <c r="P81" t="s">
        <v>22</v>
      </c>
      <c r="Q81" s="1">
        <v>43949.727118055547</v>
      </c>
    </row>
    <row r="82" spans="1:17" outlineLevel="2" x14ac:dyDescent="0.35">
      <c r="A82" s="1">
        <v>43861</v>
      </c>
      <c r="B82" t="s">
        <v>894</v>
      </c>
      <c r="C82" t="s">
        <v>988</v>
      </c>
      <c r="D82" t="s">
        <v>153</v>
      </c>
      <c r="E82" t="s">
        <v>154</v>
      </c>
      <c r="F82" t="s">
        <v>981</v>
      </c>
      <c r="G82" t="s">
        <v>48</v>
      </c>
      <c r="H82" t="s">
        <v>897</v>
      </c>
      <c r="J82" s="2">
        <v>0</v>
      </c>
      <c r="K82" s="3">
        <v>34650</v>
      </c>
      <c r="L82" t="s">
        <v>30</v>
      </c>
      <c r="M82" t="s">
        <v>31</v>
      </c>
      <c r="N82" t="s">
        <v>898</v>
      </c>
      <c r="P82" t="s">
        <v>22</v>
      </c>
      <c r="Q82" s="1">
        <v>43949.727118055547</v>
      </c>
    </row>
    <row r="83" spans="1:17" outlineLevel="2" x14ac:dyDescent="0.35">
      <c r="A83" s="1">
        <v>43861</v>
      </c>
      <c r="B83" t="s">
        <v>894</v>
      </c>
      <c r="C83" t="s">
        <v>989</v>
      </c>
      <c r="D83" t="s">
        <v>161</v>
      </c>
      <c r="E83" t="s">
        <v>162</v>
      </c>
      <c r="F83" t="s">
        <v>981</v>
      </c>
      <c r="G83" t="s">
        <v>48</v>
      </c>
      <c r="H83" t="s">
        <v>897</v>
      </c>
      <c r="J83" s="2">
        <v>0</v>
      </c>
      <c r="K83" s="3">
        <v>36225</v>
      </c>
      <c r="L83" t="s">
        <v>30</v>
      </c>
      <c r="M83" t="s">
        <v>31</v>
      </c>
      <c r="N83" t="s">
        <v>898</v>
      </c>
      <c r="P83" t="s">
        <v>22</v>
      </c>
      <c r="Q83" s="1">
        <v>43949.727118055547</v>
      </c>
    </row>
    <row r="84" spans="1:17" outlineLevel="2" x14ac:dyDescent="0.35">
      <c r="A84" s="1">
        <v>43861</v>
      </c>
      <c r="B84" t="s">
        <v>894</v>
      </c>
      <c r="C84" t="s">
        <v>990</v>
      </c>
      <c r="D84" t="s">
        <v>201</v>
      </c>
      <c r="E84" t="s">
        <v>202</v>
      </c>
      <c r="F84" t="s">
        <v>981</v>
      </c>
      <c r="G84" t="s">
        <v>48</v>
      </c>
      <c r="H84" t="s">
        <v>897</v>
      </c>
      <c r="J84" s="2">
        <v>0</v>
      </c>
      <c r="K84" s="3">
        <v>17325</v>
      </c>
      <c r="L84" t="s">
        <v>30</v>
      </c>
      <c r="M84" t="s">
        <v>31</v>
      </c>
      <c r="N84" t="s">
        <v>898</v>
      </c>
      <c r="P84" t="s">
        <v>22</v>
      </c>
      <c r="Q84" s="1">
        <v>43949.727118055547</v>
      </c>
    </row>
    <row r="85" spans="1:17" outlineLevel="2" x14ac:dyDescent="0.35">
      <c r="A85" s="1">
        <v>43861</v>
      </c>
      <c r="B85" t="s">
        <v>894</v>
      </c>
      <c r="C85" t="s">
        <v>991</v>
      </c>
      <c r="D85" t="s">
        <v>193</v>
      </c>
      <c r="E85" t="s">
        <v>194</v>
      </c>
      <c r="F85" t="s">
        <v>981</v>
      </c>
      <c r="G85" t="s">
        <v>48</v>
      </c>
      <c r="H85" t="s">
        <v>897</v>
      </c>
      <c r="J85" s="2">
        <v>0</v>
      </c>
      <c r="K85" s="3">
        <v>34650</v>
      </c>
      <c r="L85" t="s">
        <v>30</v>
      </c>
      <c r="M85" t="s">
        <v>31</v>
      </c>
      <c r="N85" t="s">
        <v>898</v>
      </c>
      <c r="P85" t="s">
        <v>22</v>
      </c>
      <c r="Q85" s="1">
        <v>43949.727118055547</v>
      </c>
    </row>
    <row r="86" spans="1:17" outlineLevel="2" x14ac:dyDescent="0.35">
      <c r="A86" s="1">
        <v>43861</v>
      </c>
      <c r="B86" t="s">
        <v>894</v>
      </c>
      <c r="C86" t="s">
        <v>992</v>
      </c>
      <c r="D86" t="s">
        <v>82</v>
      </c>
      <c r="E86" t="s">
        <v>83</v>
      </c>
      <c r="F86" t="s">
        <v>981</v>
      </c>
      <c r="G86" t="s">
        <v>48</v>
      </c>
      <c r="H86" t="s">
        <v>897</v>
      </c>
      <c r="J86" s="2">
        <v>0</v>
      </c>
      <c r="K86" s="3">
        <v>23625</v>
      </c>
      <c r="L86" t="s">
        <v>30</v>
      </c>
      <c r="M86" t="s">
        <v>31</v>
      </c>
      <c r="N86" t="s">
        <v>898</v>
      </c>
      <c r="P86" t="s">
        <v>22</v>
      </c>
      <c r="Q86" s="1">
        <v>43949.727118055547</v>
      </c>
    </row>
    <row r="87" spans="1:17" outlineLevel="2" x14ac:dyDescent="0.35">
      <c r="A87" s="1">
        <v>43861</v>
      </c>
      <c r="B87" t="s">
        <v>894</v>
      </c>
      <c r="C87" t="s">
        <v>993</v>
      </c>
      <c r="D87" t="s">
        <v>65</v>
      </c>
      <c r="E87" t="s">
        <v>66</v>
      </c>
      <c r="F87" t="s">
        <v>981</v>
      </c>
      <c r="G87" t="s">
        <v>48</v>
      </c>
      <c r="H87" t="s">
        <v>897</v>
      </c>
      <c r="J87" s="2">
        <v>0</v>
      </c>
      <c r="K87" s="3">
        <v>33075</v>
      </c>
      <c r="L87" t="s">
        <v>30</v>
      </c>
      <c r="M87" t="s">
        <v>31</v>
      </c>
      <c r="N87" t="s">
        <v>898</v>
      </c>
      <c r="P87" t="s">
        <v>22</v>
      </c>
      <c r="Q87" s="1">
        <v>43949.727118055547</v>
      </c>
    </row>
    <row r="88" spans="1:17" outlineLevel="2" x14ac:dyDescent="0.35">
      <c r="A88" s="1">
        <v>43861</v>
      </c>
      <c r="B88" t="s">
        <v>894</v>
      </c>
      <c r="C88" t="s">
        <v>994</v>
      </c>
      <c r="D88" t="s">
        <v>145</v>
      </c>
      <c r="E88" t="s">
        <v>146</v>
      </c>
      <c r="F88" t="s">
        <v>981</v>
      </c>
      <c r="G88" t="s">
        <v>48</v>
      </c>
      <c r="H88" t="s">
        <v>897</v>
      </c>
      <c r="J88" s="2">
        <v>0</v>
      </c>
      <c r="K88" s="3">
        <v>26775</v>
      </c>
      <c r="L88" t="s">
        <v>30</v>
      </c>
      <c r="M88" t="s">
        <v>31</v>
      </c>
      <c r="N88" t="s">
        <v>898</v>
      </c>
      <c r="P88" t="s">
        <v>22</v>
      </c>
      <c r="Q88" s="1">
        <v>43949.727118055547</v>
      </c>
    </row>
    <row r="89" spans="1:17" outlineLevel="2" x14ac:dyDescent="0.35">
      <c r="A89" s="1">
        <v>43861</v>
      </c>
      <c r="B89" t="s">
        <v>894</v>
      </c>
      <c r="C89" t="s">
        <v>995</v>
      </c>
      <c r="D89" t="s">
        <v>110</v>
      </c>
      <c r="E89" t="s">
        <v>111</v>
      </c>
      <c r="F89" t="s">
        <v>981</v>
      </c>
      <c r="G89" t="s">
        <v>48</v>
      </c>
      <c r="H89" t="s">
        <v>897</v>
      </c>
      <c r="J89" s="2">
        <v>0</v>
      </c>
      <c r="K89" s="3">
        <v>31500</v>
      </c>
      <c r="L89" t="s">
        <v>30</v>
      </c>
      <c r="M89" t="s">
        <v>31</v>
      </c>
      <c r="N89" t="s">
        <v>898</v>
      </c>
      <c r="P89" t="s">
        <v>22</v>
      </c>
      <c r="Q89" s="1">
        <v>43949.727118055547</v>
      </c>
    </row>
    <row r="90" spans="1:17" outlineLevel="2" x14ac:dyDescent="0.35">
      <c r="A90" s="1">
        <v>43861</v>
      </c>
      <c r="B90" t="s">
        <v>894</v>
      </c>
      <c r="C90" t="s">
        <v>996</v>
      </c>
      <c r="D90" t="s">
        <v>173</v>
      </c>
      <c r="E90" t="s">
        <v>174</v>
      </c>
      <c r="F90" t="s">
        <v>981</v>
      </c>
      <c r="G90" t="s">
        <v>48</v>
      </c>
      <c r="H90" t="s">
        <v>897</v>
      </c>
      <c r="J90" s="2">
        <v>0</v>
      </c>
      <c r="K90" s="3">
        <v>17325</v>
      </c>
      <c r="L90" t="s">
        <v>30</v>
      </c>
      <c r="M90" t="s">
        <v>31</v>
      </c>
      <c r="N90" t="s">
        <v>898</v>
      </c>
      <c r="P90" t="s">
        <v>22</v>
      </c>
      <c r="Q90" s="1">
        <v>43949.727118055547</v>
      </c>
    </row>
    <row r="91" spans="1:17" outlineLevel="2" x14ac:dyDescent="0.35">
      <c r="A91" s="1">
        <v>43861</v>
      </c>
      <c r="B91" t="s">
        <v>894</v>
      </c>
      <c r="C91" t="s">
        <v>997</v>
      </c>
      <c r="D91" t="s">
        <v>130</v>
      </c>
      <c r="E91" t="s">
        <v>131</v>
      </c>
      <c r="F91" t="s">
        <v>981</v>
      </c>
      <c r="G91" t="s">
        <v>48</v>
      </c>
      <c r="H91" t="s">
        <v>897</v>
      </c>
      <c r="J91" s="2">
        <v>0</v>
      </c>
      <c r="K91" s="3">
        <v>33075</v>
      </c>
      <c r="L91" t="s">
        <v>30</v>
      </c>
      <c r="M91" t="s">
        <v>31</v>
      </c>
      <c r="N91" t="s">
        <v>898</v>
      </c>
      <c r="P91" t="s">
        <v>22</v>
      </c>
      <c r="Q91" s="1">
        <v>43949.727118055547</v>
      </c>
    </row>
    <row r="92" spans="1:17" outlineLevel="2" x14ac:dyDescent="0.35">
      <c r="A92" s="1">
        <v>43861</v>
      </c>
      <c r="B92" t="s">
        <v>894</v>
      </c>
      <c r="C92" t="s">
        <v>998</v>
      </c>
      <c r="D92" t="s">
        <v>122</v>
      </c>
      <c r="E92" t="s">
        <v>123</v>
      </c>
      <c r="F92" t="s">
        <v>981</v>
      </c>
      <c r="G92" t="s">
        <v>48</v>
      </c>
      <c r="H92" t="s">
        <v>897</v>
      </c>
      <c r="J92" s="2">
        <v>0</v>
      </c>
      <c r="K92" s="3">
        <v>20475</v>
      </c>
      <c r="L92" t="s">
        <v>30</v>
      </c>
      <c r="M92" t="s">
        <v>31</v>
      </c>
      <c r="N92" t="s">
        <v>898</v>
      </c>
      <c r="P92" t="s">
        <v>22</v>
      </c>
      <c r="Q92" s="1">
        <v>43949.727118055547</v>
      </c>
    </row>
    <row r="93" spans="1:17" outlineLevel="2" x14ac:dyDescent="0.35">
      <c r="A93" s="1">
        <v>43861</v>
      </c>
      <c r="B93" t="s">
        <v>894</v>
      </c>
      <c r="C93" t="s">
        <v>999</v>
      </c>
      <c r="D93" t="s">
        <v>185</v>
      </c>
      <c r="E93" t="s">
        <v>186</v>
      </c>
      <c r="F93" t="s">
        <v>981</v>
      </c>
      <c r="G93" t="s">
        <v>48</v>
      </c>
      <c r="H93" t="s">
        <v>897</v>
      </c>
      <c r="J93" s="2">
        <v>0</v>
      </c>
      <c r="K93" s="3">
        <v>23625</v>
      </c>
      <c r="L93" t="s">
        <v>30</v>
      </c>
      <c r="M93" t="s">
        <v>31</v>
      </c>
      <c r="N93" t="s">
        <v>898</v>
      </c>
      <c r="P93" t="s">
        <v>22</v>
      </c>
      <c r="Q93" s="1">
        <v>43949.727118055547</v>
      </c>
    </row>
    <row r="94" spans="1:17" outlineLevel="2" x14ac:dyDescent="0.35">
      <c r="A94" s="1">
        <v>43861</v>
      </c>
      <c r="B94" t="s">
        <v>894</v>
      </c>
      <c r="C94" t="s">
        <v>1000</v>
      </c>
      <c r="D94" t="s">
        <v>50</v>
      </c>
      <c r="E94" t="s">
        <v>51</v>
      </c>
      <c r="F94" t="s">
        <v>981</v>
      </c>
      <c r="G94" t="s">
        <v>48</v>
      </c>
      <c r="H94" t="s">
        <v>897</v>
      </c>
      <c r="J94" s="2">
        <v>0</v>
      </c>
      <c r="K94" s="3">
        <v>25200</v>
      </c>
      <c r="L94" t="s">
        <v>30</v>
      </c>
      <c r="M94" t="s">
        <v>31</v>
      </c>
      <c r="N94" t="s">
        <v>898</v>
      </c>
      <c r="P94" t="s">
        <v>22</v>
      </c>
      <c r="Q94" s="1">
        <v>43949.727118055547</v>
      </c>
    </row>
    <row r="95" spans="1:17" outlineLevel="2" x14ac:dyDescent="0.35">
      <c r="A95" s="1">
        <v>43861</v>
      </c>
      <c r="B95" t="s">
        <v>894</v>
      </c>
      <c r="C95" t="s">
        <v>1001</v>
      </c>
      <c r="D95" t="s">
        <v>45</v>
      </c>
      <c r="E95" t="s">
        <v>46</v>
      </c>
      <c r="F95" t="s">
        <v>981</v>
      </c>
      <c r="G95" t="s">
        <v>48</v>
      </c>
      <c r="H95" t="s">
        <v>897</v>
      </c>
      <c r="J95" s="2">
        <v>0</v>
      </c>
      <c r="K95" s="3">
        <v>29925</v>
      </c>
      <c r="L95" t="s">
        <v>30</v>
      </c>
      <c r="M95" t="s">
        <v>31</v>
      </c>
      <c r="N95" t="s">
        <v>898</v>
      </c>
      <c r="P95" t="s">
        <v>22</v>
      </c>
      <c r="Q95" s="1">
        <v>43949.727118055547</v>
      </c>
    </row>
    <row r="96" spans="1:17" outlineLevel="2" x14ac:dyDescent="0.35">
      <c r="A96" s="1">
        <v>43861</v>
      </c>
      <c r="B96" t="s">
        <v>894</v>
      </c>
      <c r="C96" t="s">
        <v>1002</v>
      </c>
      <c r="D96" t="s">
        <v>206</v>
      </c>
      <c r="E96" t="s">
        <v>207</v>
      </c>
      <c r="F96" t="s">
        <v>981</v>
      </c>
      <c r="G96" t="s">
        <v>48</v>
      </c>
      <c r="H96" t="s">
        <v>897</v>
      </c>
      <c r="J96" s="2">
        <v>0</v>
      </c>
      <c r="K96" s="3">
        <v>25200</v>
      </c>
      <c r="L96" t="s">
        <v>30</v>
      </c>
      <c r="M96" t="s">
        <v>31</v>
      </c>
      <c r="N96" t="s">
        <v>898</v>
      </c>
      <c r="P96" t="s">
        <v>22</v>
      </c>
      <c r="Q96" s="1">
        <v>43949.727118055547</v>
      </c>
    </row>
    <row r="97" spans="1:17" outlineLevel="2" x14ac:dyDescent="0.35">
      <c r="A97" s="1">
        <v>43861</v>
      </c>
      <c r="B97" t="s">
        <v>894</v>
      </c>
      <c r="C97" t="s">
        <v>1003</v>
      </c>
      <c r="D97" t="s">
        <v>210</v>
      </c>
      <c r="E97" t="s">
        <v>211</v>
      </c>
      <c r="F97" t="s">
        <v>981</v>
      </c>
      <c r="G97" t="s">
        <v>48</v>
      </c>
      <c r="H97" t="s">
        <v>897</v>
      </c>
      <c r="J97" s="2">
        <v>0</v>
      </c>
      <c r="K97" s="3">
        <v>22050</v>
      </c>
      <c r="L97" t="s">
        <v>30</v>
      </c>
      <c r="M97" t="s">
        <v>31</v>
      </c>
      <c r="N97" t="s">
        <v>898</v>
      </c>
      <c r="P97" t="s">
        <v>22</v>
      </c>
      <c r="Q97" s="1">
        <v>43949.727118055547</v>
      </c>
    </row>
    <row r="98" spans="1:17" outlineLevel="2" x14ac:dyDescent="0.35">
      <c r="A98" s="1">
        <v>43861</v>
      </c>
      <c r="B98" t="s">
        <v>894</v>
      </c>
      <c r="C98" t="s">
        <v>1004</v>
      </c>
      <c r="D98" t="s">
        <v>106</v>
      </c>
      <c r="E98" t="s">
        <v>107</v>
      </c>
      <c r="F98" t="s">
        <v>981</v>
      </c>
      <c r="G98" t="s">
        <v>48</v>
      </c>
      <c r="H98" t="s">
        <v>897</v>
      </c>
      <c r="J98" s="2">
        <v>0</v>
      </c>
      <c r="K98" s="3">
        <v>40950</v>
      </c>
      <c r="L98" t="s">
        <v>30</v>
      </c>
      <c r="M98" t="s">
        <v>31</v>
      </c>
      <c r="N98" t="s">
        <v>898</v>
      </c>
      <c r="P98" t="s">
        <v>22</v>
      </c>
      <c r="Q98" s="1">
        <v>43949.727118055547</v>
      </c>
    </row>
    <row r="99" spans="1:17" outlineLevel="2" x14ac:dyDescent="0.35">
      <c r="A99" s="1">
        <v>43861</v>
      </c>
      <c r="B99" t="s">
        <v>894</v>
      </c>
      <c r="C99" t="s">
        <v>1005</v>
      </c>
      <c r="D99" t="s">
        <v>149</v>
      </c>
      <c r="E99" t="s">
        <v>150</v>
      </c>
      <c r="F99" t="s">
        <v>981</v>
      </c>
      <c r="G99" t="s">
        <v>48</v>
      </c>
      <c r="H99" t="s">
        <v>897</v>
      </c>
      <c r="J99" s="2">
        <v>0</v>
      </c>
      <c r="K99" s="3">
        <v>26775</v>
      </c>
      <c r="L99" t="s">
        <v>30</v>
      </c>
      <c r="M99" t="s">
        <v>31</v>
      </c>
      <c r="N99" t="s">
        <v>898</v>
      </c>
      <c r="P99" t="s">
        <v>22</v>
      </c>
      <c r="Q99" s="1">
        <v>43949.727118055547</v>
      </c>
    </row>
    <row r="100" spans="1:17" outlineLevel="2" x14ac:dyDescent="0.35">
      <c r="A100" s="1">
        <v>43861</v>
      </c>
      <c r="B100" t="s">
        <v>894</v>
      </c>
      <c r="C100" t="s">
        <v>1006</v>
      </c>
      <c r="D100" t="s">
        <v>69</v>
      </c>
      <c r="E100" t="s">
        <v>70</v>
      </c>
      <c r="F100" t="s">
        <v>981</v>
      </c>
      <c r="G100" t="s">
        <v>48</v>
      </c>
      <c r="H100" t="s">
        <v>897</v>
      </c>
      <c r="J100" s="2">
        <v>0</v>
      </c>
      <c r="K100" s="3">
        <v>28350</v>
      </c>
      <c r="L100" t="s">
        <v>30</v>
      </c>
      <c r="M100" t="s">
        <v>31</v>
      </c>
      <c r="N100" t="s">
        <v>898</v>
      </c>
      <c r="P100" t="s">
        <v>22</v>
      </c>
      <c r="Q100" s="1">
        <v>43949.727118055547</v>
      </c>
    </row>
    <row r="101" spans="1:17" outlineLevel="2" x14ac:dyDescent="0.35">
      <c r="A101" s="1">
        <v>43861</v>
      </c>
      <c r="B101" t="s">
        <v>894</v>
      </c>
      <c r="C101" t="s">
        <v>1007</v>
      </c>
      <c r="D101" t="s">
        <v>453</v>
      </c>
      <c r="E101" t="s">
        <v>454</v>
      </c>
      <c r="F101" t="s">
        <v>981</v>
      </c>
      <c r="G101" t="s">
        <v>48</v>
      </c>
      <c r="H101" t="s">
        <v>897</v>
      </c>
      <c r="J101" s="2">
        <v>0</v>
      </c>
      <c r="K101" s="3">
        <v>22050</v>
      </c>
      <c r="L101" t="s">
        <v>30</v>
      </c>
      <c r="M101" t="s">
        <v>31</v>
      </c>
      <c r="N101" t="s">
        <v>898</v>
      </c>
      <c r="P101" t="s">
        <v>22</v>
      </c>
      <c r="Q101" s="1">
        <v>43949.727118055547</v>
      </c>
    </row>
    <row r="102" spans="1:17" outlineLevel="2" x14ac:dyDescent="0.35">
      <c r="A102" s="1">
        <v>43861</v>
      </c>
      <c r="B102" t="s">
        <v>894</v>
      </c>
      <c r="C102" t="s">
        <v>1008</v>
      </c>
      <c r="D102" t="s">
        <v>410</v>
      </c>
      <c r="E102" t="s">
        <v>411</v>
      </c>
      <c r="F102" t="s">
        <v>981</v>
      </c>
      <c r="G102" t="s">
        <v>48</v>
      </c>
      <c r="H102" t="s">
        <v>897</v>
      </c>
      <c r="J102" s="2">
        <v>0</v>
      </c>
      <c r="K102" s="3">
        <v>14175</v>
      </c>
      <c r="L102" t="s">
        <v>30</v>
      </c>
      <c r="M102" t="s">
        <v>31</v>
      </c>
      <c r="N102" t="s">
        <v>898</v>
      </c>
      <c r="P102" t="s">
        <v>22</v>
      </c>
      <c r="Q102" s="1">
        <v>43949.727118055547</v>
      </c>
    </row>
    <row r="103" spans="1:17" outlineLevel="2" x14ac:dyDescent="0.35">
      <c r="A103" s="1">
        <v>43861</v>
      </c>
      <c r="B103" t="s">
        <v>894</v>
      </c>
      <c r="C103" t="s">
        <v>1009</v>
      </c>
      <c r="D103" t="s">
        <v>78</v>
      </c>
      <c r="E103" t="s">
        <v>79</v>
      </c>
      <c r="F103" t="s">
        <v>981</v>
      </c>
      <c r="G103" t="s">
        <v>48</v>
      </c>
      <c r="H103" t="s">
        <v>897</v>
      </c>
      <c r="J103" s="2">
        <v>0</v>
      </c>
      <c r="K103" s="3">
        <v>22050</v>
      </c>
      <c r="L103" t="s">
        <v>30</v>
      </c>
      <c r="M103" t="s">
        <v>31</v>
      </c>
      <c r="N103" t="s">
        <v>898</v>
      </c>
      <c r="P103" t="s">
        <v>22</v>
      </c>
      <c r="Q103" s="1">
        <v>43949.727118055547</v>
      </c>
    </row>
    <row r="104" spans="1:17" outlineLevel="2" x14ac:dyDescent="0.35">
      <c r="A104" s="1">
        <v>43861</v>
      </c>
      <c r="B104" t="s">
        <v>894</v>
      </c>
      <c r="C104" t="s">
        <v>1010</v>
      </c>
      <c r="D104" t="s">
        <v>218</v>
      </c>
      <c r="E104" t="s">
        <v>219</v>
      </c>
      <c r="F104" t="s">
        <v>981</v>
      </c>
      <c r="G104" t="s">
        <v>48</v>
      </c>
      <c r="H104" t="s">
        <v>897</v>
      </c>
      <c r="J104" s="2">
        <v>0</v>
      </c>
      <c r="K104" s="3">
        <v>55125</v>
      </c>
      <c r="L104" t="s">
        <v>30</v>
      </c>
      <c r="M104" t="s">
        <v>31</v>
      </c>
      <c r="N104" t="s">
        <v>898</v>
      </c>
      <c r="P104" t="s">
        <v>22</v>
      </c>
      <c r="Q104" s="1">
        <v>43949.727118055547</v>
      </c>
    </row>
    <row r="105" spans="1:17" outlineLevel="2" x14ac:dyDescent="0.35">
      <c r="A105" s="1">
        <v>43861</v>
      </c>
      <c r="B105" t="s">
        <v>894</v>
      </c>
      <c r="C105" t="s">
        <v>1011</v>
      </c>
      <c r="D105" t="s">
        <v>276</v>
      </c>
      <c r="E105" t="s">
        <v>277</v>
      </c>
      <c r="F105" t="s">
        <v>981</v>
      </c>
      <c r="G105" t="s">
        <v>48</v>
      </c>
      <c r="H105" t="s">
        <v>897</v>
      </c>
      <c r="J105" s="2">
        <v>0</v>
      </c>
      <c r="K105" s="3">
        <v>80325</v>
      </c>
      <c r="L105" t="s">
        <v>30</v>
      </c>
      <c r="M105" t="s">
        <v>31</v>
      </c>
      <c r="N105" t="s">
        <v>898</v>
      </c>
      <c r="P105" t="s">
        <v>22</v>
      </c>
      <c r="Q105" s="1">
        <v>43949.727118055547</v>
      </c>
    </row>
    <row r="106" spans="1:17" outlineLevel="2" x14ac:dyDescent="0.35">
      <c r="A106" s="1">
        <v>43861</v>
      </c>
      <c r="B106" t="s">
        <v>894</v>
      </c>
      <c r="C106" t="s">
        <v>1012</v>
      </c>
      <c r="D106" t="s">
        <v>118</v>
      </c>
      <c r="E106" t="s">
        <v>119</v>
      </c>
      <c r="F106" t="s">
        <v>981</v>
      </c>
      <c r="G106" t="s">
        <v>48</v>
      </c>
      <c r="H106" t="s">
        <v>897</v>
      </c>
      <c r="J106" s="2">
        <v>0</v>
      </c>
      <c r="K106" s="3">
        <v>23625</v>
      </c>
      <c r="L106" t="s">
        <v>30</v>
      </c>
      <c r="M106" t="s">
        <v>31</v>
      </c>
      <c r="N106" t="s">
        <v>898</v>
      </c>
      <c r="P106" t="s">
        <v>22</v>
      </c>
      <c r="Q106" s="1">
        <v>43949.727118055547</v>
      </c>
    </row>
    <row r="107" spans="1:17" outlineLevel="2" x14ac:dyDescent="0.35">
      <c r="A107" s="1">
        <v>43861</v>
      </c>
      <c r="B107" t="s">
        <v>894</v>
      </c>
      <c r="C107" t="s">
        <v>1013</v>
      </c>
      <c r="D107" t="s">
        <v>165</v>
      </c>
      <c r="E107" t="s">
        <v>166</v>
      </c>
      <c r="F107" t="s">
        <v>981</v>
      </c>
      <c r="G107" t="s">
        <v>48</v>
      </c>
      <c r="H107" t="s">
        <v>897</v>
      </c>
      <c r="J107" s="2">
        <v>0</v>
      </c>
      <c r="K107" s="3">
        <v>37800</v>
      </c>
      <c r="L107" t="s">
        <v>30</v>
      </c>
      <c r="M107" t="s">
        <v>31</v>
      </c>
      <c r="N107" t="s">
        <v>898</v>
      </c>
      <c r="P107" t="s">
        <v>22</v>
      </c>
      <c r="Q107" s="1">
        <v>43949.727118055547</v>
      </c>
    </row>
    <row r="108" spans="1:17" outlineLevel="2" x14ac:dyDescent="0.35">
      <c r="A108" s="1">
        <v>43861</v>
      </c>
      <c r="B108" t="s">
        <v>894</v>
      </c>
      <c r="C108" t="s">
        <v>1014</v>
      </c>
      <c r="D108" t="s">
        <v>114</v>
      </c>
      <c r="E108" t="s">
        <v>115</v>
      </c>
      <c r="F108" t="s">
        <v>981</v>
      </c>
      <c r="G108" t="s">
        <v>48</v>
      </c>
      <c r="H108" t="s">
        <v>897</v>
      </c>
      <c r="J108" s="2">
        <v>0</v>
      </c>
      <c r="K108" s="3">
        <v>53550</v>
      </c>
      <c r="L108" t="s">
        <v>30</v>
      </c>
      <c r="M108" t="s">
        <v>31</v>
      </c>
      <c r="N108" t="s">
        <v>898</v>
      </c>
      <c r="P108" t="s">
        <v>22</v>
      </c>
      <c r="Q108" s="1">
        <v>43949.727118055547</v>
      </c>
    </row>
    <row r="109" spans="1:17" outlineLevel="2" x14ac:dyDescent="0.35">
      <c r="A109" s="1">
        <v>43861</v>
      </c>
      <c r="B109" t="s">
        <v>894</v>
      </c>
      <c r="C109" t="s">
        <v>1015</v>
      </c>
      <c r="D109" t="s">
        <v>189</v>
      </c>
      <c r="E109" t="s">
        <v>190</v>
      </c>
      <c r="F109" t="s">
        <v>981</v>
      </c>
      <c r="G109" t="s">
        <v>48</v>
      </c>
      <c r="H109" t="s">
        <v>897</v>
      </c>
      <c r="J109" s="2">
        <v>0</v>
      </c>
      <c r="K109" s="3">
        <v>39375</v>
      </c>
      <c r="L109" t="s">
        <v>30</v>
      </c>
      <c r="M109" t="s">
        <v>31</v>
      </c>
      <c r="N109" t="s">
        <v>898</v>
      </c>
      <c r="P109" t="s">
        <v>22</v>
      </c>
      <c r="Q109" s="1">
        <v>43949.727118055547</v>
      </c>
    </row>
    <row r="110" spans="1:17" outlineLevel="2" x14ac:dyDescent="0.35">
      <c r="A110" s="1">
        <v>43861</v>
      </c>
      <c r="B110" t="s">
        <v>894</v>
      </c>
      <c r="C110" t="s">
        <v>1016</v>
      </c>
      <c r="D110" t="s">
        <v>137</v>
      </c>
      <c r="E110" t="s">
        <v>138</v>
      </c>
      <c r="F110" t="s">
        <v>981</v>
      </c>
      <c r="G110" t="s">
        <v>48</v>
      </c>
      <c r="H110" t="s">
        <v>897</v>
      </c>
      <c r="J110" s="2">
        <v>0</v>
      </c>
      <c r="K110" s="3">
        <v>17325</v>
      </c>
      <c r="L110" t="s">
        <v>30</v>
      </c>
      <c r="M110" t="s">
        <v>31</v>
      </c>
      <c r="N110" t="s">
        <v>898</v>
      </c>
      <c r="P110" t="s">
        <v>22</v>
      </c>
      <c r="Q110" s="1">
        <v>43949.727118055547</v>
      </c>
    </row>
    <row r="111" spans="1:17" outlineLevel="2" x14ac:dyDescent="0.35">
      <c r="A111" s="1">
        <v>43861</v>
      </c>
      <c r="B111" t="s">
        <v>894</v>
      </c>
      <c r="C111" t="s">
        <v>1017</v>
      </c>
      <c r="D111" t="s">
        <v>141</v>
      </c>
      <c r="E111" t="s">
        <v>142</v>
      </c>
      <c r="F111" t="s">
        <v>981</v>
      </c>
      <c r="G111" t="s">
        <v>48</v>
      </c>
      <c r="H111" t="s">
        <v>897</v>
      </c>
      <c r="J111" s="2">
        <v>0</v>
      </c>
      <c r="K111" s="3">
        <v>34650</v>
      </c>
      <c r="L111" t="s">
        <v>30</v>
      </c>
      <c r="M111" t="s">
        <v>31</v>
      </c>
      <c r="N111" t="s">
        <v>898</v>
      </c>
      <c r="P111" t="s">
        <v>22</v>
      </c>
      <c r="Q111" s="1">
        <v>43949.727118055547</v>
      </c>
    </row>
    <row r="112" spans="1:17" outlineLevel="2" x14ac:dyDescent="0.35">
      <c r="A112" s="1">
        <v>43861</v>
      </c>
      <c r="B112" t="s">
        <v>894</v>
      </c>
      <c r="C112" t="s">
        <v>1018</v>
      </c>
      <c r="D112" t="s">
        <v>98</v>
      </c>
      <c r="E112" t="s">
        <v>99</v>
      </c>
      <c r="F112" t="s">
        <v>981</v>
      </c>
      <c r="G112" t="s">
        <v>48</v>
      </c>
      <c r="H112" t="s">
        <v>897</v>
      </c>
      <c r="J112" s="2">
        <v>0</v>
      </c>
      <c r="K112" s="3">
        <v>36225</v>
      </c>
      <c r="L112" t="s">
        <v>30</v>
      </c>
      <c r="M112" t="s">
        <v>31</v>
      </c>
      <c r="N112" t="s">
        <v>898</v>
      </c>
      <c r="P112" t="s">
        <v>22</v>
      </c>
      <c r="Q112" s="1">
        <v>43949.727118055547</v>
      </c>
    </row>
    <row r="113" spans="1:17" outlineLevel="2" x14ac:dyDescent="0.35">
      <c r="A113" s="1">
        <v>43861</v>
      </c>
      <c r="B113" t="s">
        <v>894</v>
      </c>
      <c r="C113" t="s">
        <v>1019</v>
      </c>
      <c r="D113" t="s">
        <v>181</v>
      </c>
      <c r="E113" t="s">
        <v>182</v>
      </c>
      <c r="F113" t="s">
        <v>981</v>
      </c>
      <c r="G113" t="s">
        <v>48</v>
      </c>
      <c r="H113" t="s">
        <v>897</v>
      </c>
      <c r="J113" s="2">
        <v>0</v>
      </c>
      <c r="K113" s="3">
        <v>18900</v>
      </c>
      <c r="L113" t="s">
        <v>30</v>
      </c>
      <c r="M113" t="s">
        <v>31</v>
      </c>
      <c r="N113" t="s">
        <v>898</v>
      </c>
      <c r="P113" t="s">
        <v>22</v>
      </c>
      <c r="Q113" s="1">
        <v>43949.727118055547</v>
      </c>
    </row>
    <row r="114" spans="1:17" outlineLevel="2" x14ac:dyDescent="0.35">
      <c r="A114" s="1">
        <v>43861</v>
      </c>
      <c r="B114" t="s">
        <v>894</v>
      </c>
      <c r="C114" t="s">
        <v>1020</v>
      </c>
      <c r="D114" t="s">
        <v>86</v>
      </c>
      <c r="E114" t="s">
        <v>87</v>
      </c>
      <c r="F114" t="s">
        <v>981</v>
      </c>
      <c r="G114" t="s">
        <v>48</v>
      </c>
      <c r="H114" t="s">
        <v>897</v>
      </c>
      <c r="J114" s="2">
        <v>0</v>
      </c>
      <c r="K114" s="3">
        <v>14175</v>
      </c>
      <c r="L114" t="s">
        <v>30</v>
      </c>
      <c r="M114" t="s">
        <v>31</v>
      </c>
      <c r="N114" t="s">
        <v>898</v>
      </c>
      <c r="P114" t="s">
        <v>22</v>
      </c>
      <c r="Q114" s="1">
        <v>43949.727118055547</v>
      </c>
    </row>
    <row r="115" spans="1:17" outlineLevel="2" x14ac:dyDescent="0.35">
      <c r="A115" s="1">
        <v>43861</v>
      </c>
      <c r="B115" t="s">
        <v>894</v>
      </c>
      <c r="C115" t="s">
        <v>1021</v>
      </c>
      <c r="D115" t="s">
        <v>224</v>
      </c>
      <c r="E115" t="s">
        <v>225</v>
      </c>
      <c r="F115" t="s">
        <v>981</v>
      </c>
      <c r="G115" t="s">
        <v>48</v>
      </c>
      <c r="H115" t="s">
        <v>897</v>
      </c>
      <c r="J115" s="2">
        <v>0</v>
      </c>
      <c r="K115" s="3">
        <v>18900</v>
      </c>
      <c r="L115" t="s">
        <v>30</v>
      </c>
      <c r="M115" t="s">
        <v>31</v>
      </c>
      <c r="N115" t="s">
        <v>898</v>
      </c>
      <c r="P115" t="s">
        <v>22</v>
      </c>
      <c r="Q115" s="1">
        <v>43949.727118055547</v>
      </c>
    </row>
    <row r="116" spans="1:17" outlineLevel="2" x14ac:dyDescent="0.35">
      <c r="A116" s="1">
        <v>43861</v>
      </c>
      <c r="B116" t="s">
        <v>894</v>
      </c>
      <c r="C116" t="s">
        <v>1022</v>
      </c>
      <c r="D116" t="s">
        <v>177</v>
      </c>
      <c r="E116" t="s">
        <v>178</v>
      </c>
      <c r="F116" t="s">
        <v>981</v>
      </c>
      <c r="G116" t="s">
        <v>48</v>
      </c>
      <c r="H116" t="s">
        <v>897</v>
      </c>
      <c r="J116" s="2">
        <v>0</v>
      </c>
      <c r="K116" s="3">
        <v>23625</v>
      </c>
      <c r="L116" t="s">
        <v>30</v>
      </c>
      <c r="M116" t="s">
        <v>31</v>
      </c>
      <c r="N116" t="s">
        <v>898</v>
      </c>
      <c r="P116" t="s">
        <v>22</v>
      </c>
      <c r="Q116" s="1">
        <v>43949.727118055547</v>
      </c>
    </row>
    <row r="117" spans="1:17" outlineLevel="2" x14ac:dyDescent="0.35">
      <c r="A117" s="1">
        <v>43861</v>
      </c>
      <c r="B117" t="s">
        <v>894</v>
      </c>
      <c r="C117" t="s">
        <v>1023</v>
      </c>
      <c r="D117" t="s">
        <v>102</v>
      </c>
      <c r="E117" t="s">
        <v>103</v>
      </c>
      <c r="F117" t="s">
        <v>981</v>
      </c>
      <c r="G117" t="s">
        <v>48</v>
      </c>
      <c r="H117" t="s">
        <v>897</v>
      </c>
      <c r="J117" s="2">
        <v>0</v>
      </c>
      <c r="K117" s="3">
        <v>14175</v>
      </c>
      <c r="L117" t="s">
        <v>30</v>
      </c>
      <c r="M117" t="s">
        <v>31</v>
      </c>
      <c r="N117" t="s">
        <v>898</v>
      </c>
      <c r="P117" t="s">
        <v>22</v>
      </c>
      <c r="Q117" s="1">
        <v>43949.727118055547</v>
      </c>
    </row>
    <row r="118" spans="1:17" outlineLevel="2" x14ac:dyDescent="0.35">
      <c r="A118" s="1">
        <v>43861</v>
      </c>
      <c r="B118" t="s">
        <v>894</v>
      </c>
      <c r="C118" t="s">
        <v>1024</v>
      </c>
      <c r="D118" t="s">
        <v>197</v>
      </c>
      <c r="E118" t="s">
        <v>198</v>
      </c>
      <c r="F118" t="s">
        <v>981</v>
      </c>
      <c r="G118" t="s">
        <v>48</v>
      </c>
      <c r="H118" t="s">
        <v>897</v>
      </c>
      <c r="J118" s="2">
        <v>0</v>
      </c>
      <c r="K118" s="3">
        <v>31500</v>
      </c>
      <c r="L118" t="s">
        <v>30</v>
      </c>
      <c r="M118" t="s">
        <v>31</v>
      </c>
      <c r="N118" t="s">
        <v>898</v>
      </c>
      <c r="P118" t="s">
        <v>22</v>
      </c>
      <c r="Q118" s="1">
        <v>43949.727118055547</v>
      </c>
    </row>
    <row r="119" spans="1:17" outlineLevel="2" x14ac:dyDescent="0.35">
      <c r="A119" s="1">
        <v>43861</v>
      </c>
      <c r="B119" t="s">
        <v>894</v>
      </c>
      <c r="C119" t="s">
        <v>1025</v>
      </c>
      <c r="D119" t="s">
        <v>126</v>
      </c>
      <c r="E119" t="s">
        <v>127</v>
      </c>
      <c r="F119" t="s">
        <v>981</v>
      </c>
      <c r="G119" t="s">
        <v>48</v>
      </c>
      <c r="H119" t="s">
        <v>897</v>
      </c>
      <c r="J119" s="2">
        <v>0</v>
      </c>
      <c r="K119" s="3">
        <v>15750</v>
      </c>
      <c r="L119" t="s">
        <v>30</v>
      </c>
      <c r="M119" t="s">
        <v>31</v>
      </c>
      <c r="N119" t="s">
        <v>898</v>
      </c>
      <c r="P119" t="s">
        <v>22</v>
      </c>
      <c r="Q119" s="1">
        <v>43949.727118055547</v>
      </c>
    </row>
    <row r="120" spans="1:17" outlineLevel="2" x14ac:dyDescent="0.35">
      <c r="A120" s="1">
        <v>43861</v>
      </c>
      <c r="B120" t="s">
        <v>894</v>
      </c>
      <c r="C120" t="s">
        <v>1026</v>
      </c>
      <c r="D120" t="s">
        <v>476</v>
      </c>
      <c r="E120" t="s">
        <v>477</v>
      </c>
      <c r="F120" t="s">
        <v>1027</v>
      </c>
      <c r="G120" t="s">
        <v>48</v>
      </c>
      <c r="H120" t="s">
        <v>897</v>
      </c>
      <c r="I120" t="s">
        <v>471</v>
      </c>
      <c r="J120" s="2">
        <v>1798</v>
      </c>
      <c r="K120" s="3">
        <v>45687.18</v>
      </c>
      <c r="L120" t="s">
        <v>30</v>
      </c>
      <c r="M120" t="s">
        <v>31</v>
      </c>
      <c r="N120" t="s">
        <v>898</v>
      </c>
      <c r="P120" t="s">
        <v>22</v>
      </c>
      <c r="Q120" s="1">
        <v>43949.727118055547</v>
      </c>
    </row>
    <row r="121" spans="1:17" outlineLevel="2" x14ac:dyDescent="0.35">
      <c r="A121" s="1">
        <v>43861</v>
      </c>
      <c r="B121" t="s">
        <v>894</v>
      </c>
      <c r="C121" t="s">
        <v>1026</v>
      </c>
      <c r="D121" t="s">
        <v>476</v>
      </c>
      <c r="E121" t="s">
        <v>477</v>
      </c>
      <c r="F121" t="s">
        <v>1028</v>
      </c>
      <c r="G121" t="s">
        <v>48</v>
      </c>
      <c r="H121" t="s">
        <v>897</v>
      </c>
      <c r="I121" t="s">
        <v>471</v>
      </c>
      <c r="J121" s="2">
        <v>28</v>
      </c>
      <c r="K121" s="3">
        <v>711.48</v>
      </c>
      <c r="L121" t="s">
        <v>30</v>
      </c>
      <c r="M121" t="s">
        <v>31</v>
      </c>
      <c r="N121" t="s">
        <v>898</v>
      </c>
      <c r="P121" t="s">
        <v>22</v>
      </c>
      <c r="Q121" s="1">
        <v>43949.727118055547</v>
      </c>
    </row>
    <row r="122" spans="1:17" outlineLevel="2" x14ac:dyDescent="0.35">
      <c r="A122" s="1">
        <v>43861</v>
      </c>
      <c r="B122" t="s">
        <v>894</v>
      </c>
      <c r="C122" t="s">
        <v>1030</v>
      </c>
      <c r="D122" t="s">
        <v>547</v>
      </c>
      <c r="E122" t="s">
        <v>548</v>
      </c>
      <c r="F122" t="s">
        <v>1027</v>
      </c>
      <c r="G122" t="s">
        <v>48</v>
      </c>
      <c r="H122" t="s">
        <v>897</v>
      </c>
      <c r="I122" t="s">
        <v>471</v>
      </c>
      <c r="J122" s="2">
        <v>1178</v>
      </c>
      <c r="K122" s="3">
        <v>29932.98</v>
      </c>
      <c r="L122" t="s">
        <v>30</v>
      </c>
      <c r="M122" t="s">
        <v>31</v>
      </c>
      <c r="N122" t="s">
        <v>898</v>
      </c>
      <c r="P122" t="s">
        <v>22</v>
      </c>
      <c r="Q122" s="1">
        <v>43949.727118055547</v>
      </c>
    </row>
    <row r="123" spans="1:17" outlineLevel="2" x14ac:dyDescent="0.35">
      <c r="A123" s="1">
        <v>43861</v>
      </c>
      <c r="B123" t="s">
        <v>894</v>
      </c>
      <c r="C123" t="s">
        <v>1030</v>
      </c>
      <c r="D123" t="s">
        <v>547</v>
      </c>
      <c r="E123" t="s">
        <v>548</v>
      </c>
      <c r="F123" t="s">
        <v>1031</v>
      </c>
      <c r="G123" t="s">
        <v>48</v>
      </c>
      <c r="H123" t="s">
        <v>897</v>
      </c>
      <c r="I123" t="s">
        <v>471</v>
      </c>
      <c r="J123" s="2">
        <v>20</v>
      </c>
      <c r="K123" s="3">
        <v>508.2</v>
      </c>
      <c r="L123" t="s">
        <v>30</v>
      </c>
      <c r="M123" t="s">
        <v>31</v>
      </c>
      <c r="N123" t="s">
        <v>898</v>
      </c>
      <c r="P123" t="s">
        <v>22</v>
      </c>
      <c r="Q123" s="1">
        <v>43949.727118055547</v>
      </c>
    </row>
    <row r="124" spans="1:17" outlineLevel="2" x14ac:dyDescent="0.35">
      <c r="A124" s="1">
        <v>43861</v>
      </c>
      <c r="B124" t="s">
        <v>894</v>
      </c>
      <c r="C124" t="s">
        <v>1032</v>
      </c>
      <c r="D124" t="s">
        <v>509</v>
      </c>
      <c r="E124" t="s">
        <v>510</v>
      </c>
      <c r="F124" t="s">
        <v>1027</v>
      </c>
      <c r="G124" t="s">
        <v>48</v>
      </c>
      <c r="H124" t="s">
        <v>897</v>
      </c>
      <c r="I124" t="s">
        <v>471</v>
      </c>
      <c r="J124" s="2">
        <v>2108</v>
      </c>
      <c r="K124" s="3">
        <v>53564.28</v>
      </c>
      <c r="L124" t="s">
        <v>30</v>
      </c>
      <c r="M124" t="s">
        <v>31</v>
      </c>
      <c r="N124" t="s">
        <v>898</v>
      </c>
      <c r="P124" t="s">
        <v>22</v>
      </c>
      <c r="Q124" s="1">
        <v>43949.727118055547</v>
      </c>
    </row>
    <row r="125" spans="1:17" outlineLevel="2" x14ac:dyDescent="0.35">
      <c r="A125" s="1">
        <v>43861</v>
      </c>
      <c r="B125" t="s">
        <v>894</v>
      </c>
      <c r="C125" t="s">
        <v>1032</v>
      </c>
      <c r="D125" t="s">
        <v>509</v>
      </c>
      <c r="E125" t="s">
        <v>510</v>
      </c>
      <c r="F125" t="s">
        <v>1033</v>
      </c>
      <c r="G125" t="s">
        <v>48</v>
      </c>
      <c r="H125" t="s">
        <v>897</v>
      </c>
      <c r="I125" t="s">
        <v>471</v>
      </c>
      <c r="J125" s="2">
        <v>31</v>
      </c>
      <c r="K125" s="3">
        <v>787.71</v>
      </c>
      <c r="L125" t="s">
        <v>30</v>
      </c>
      <c r="M125" t="s">
        <v>31</v>
      </c>
      <c r="N125" t="s">
        <v>898</v>
      </c>
      <c r="P125" t="s">
        <v>22</v>
      </c>
      <c r="Q125" s="1">
        <v>43949.727118055547</v>
      </c>
    </row>
    <row r="126" spans="1:17" outlineLevel="2" x14ac:dyDescent="0.35">
      <c r="A126" s="1">
        <v>43861</v>
      </c>
      <c r="B126" t="s">
        <v>894</v>
      </c>
      <c r="C126" t="s">
        <v>1034</v>
      </c>
      <c r="D126" t="s">
        <v>495</v>
      </c>
      <c r="E126" t="s">
        <v>496</v>
      </c>
      <c r="F126" t="s">
        <v>1027</v>
      </c>
      <c r="G126" t="s">
        <v>48</v>
      </c>
      <c r="H126" t="s">
        <v>897</v>
      </c>
      <c r="I126" t="s">
        <v>471</v>
      </c>
      <c r="J126" s="2">
        <v>1178</v>
      </c>
      <c r="K126" s="3">
        <v>29932.98</v>
      </c>
      <c r="L126" t="s">
        <v>30</v>
      </c>
      <c r="M126" t="s">
        <v>31</v>
      </c>
      <c r="N126" t="s">
        <v>898</v>
      </c>
      <c r="P126" t="s">
        <v>22</v>
      </c>
      <c r="Q126" s="1">
        <v>43949.727118055547</v>
      </c>
    </row>
    <row r="127" spans="1:17" outlineLevel="2" x14ac:dyDescent="0.35">
      <c r="A127" s="1">
        <v>43861</v>
      </c>
      <c r="B127" t="s">
        <v>894</v>
      </c>
      <c r="C127" t="s">
        <v>1034</v>
      </c>
      <c r="D127" t="s">
        <v>495</v>
      </c>
      <c r="E127" t="s">
        <v>496</v>
      </c>
      <c r="F127" t="s">
        <v>1035</v>
      </c>
      <c r="G127" t="s">
        <v>48</v>
      </c>
      <c r="H127" t="s">
        <v>897</v>
      </c>
      <c r="I127" t="s">
        <v>471</v>
      </c>
      <c r="J127" s="2">
        <v>20</v>
      </c>
      <c r="K127" s="3">
        <v>508.2</v>
      </c>
      <c r="L127" t="s">
        <v>30</v>
      </c>
      <c r="M127" t="s">
        <v>31</v>
      </c>
      <c r="N127" t="s">
        <v>898</v>
      </c>
      <c r="P127" t="s">
        <v>22</v>
      </c>
      <c r="Q127" s="1">
        <v>43949.727118055547</v>
      </c>
    </row>
    <row r="128" spans="1:17" outlineLevel="2" x14ac:dyDescent="0.35">
      <c r="A128" s="1">
        <v>43861</v>
      </c>
      <c r="B128" t="s">
        <v>894</v>
      </c>
      <c r="C128" t="s">
        <v>1036</v>
      </c>
      <c r="D128" t="s">
        <v>669</v>
      </c>
      <c r="E128" t="s">
        <v>670</v>
      </c>
      <c r="F128" t="s">
        <v>1027</v>
      </c>
      <c r="G128" t="s">
        <v>48</v>
      </c>
      <c r="H128" t="s">
        <v>897</v>
      </c>
      <c r="I128" t="s">
        <v>471</v>
      </c>
      <c r="J128" s="2">
        <v>558</v>
      </c>
      <c r="K128" s="3">
        <v>14178.78</v>
      </c>
      <c r="L128" t="s">
        <v>30</v>
      </c>
      <c r="M128" t="s">
        <v>31</v>
      </c>
      <c r="N128" t="s">
        <v>898</v>
      </c>
      <c r="P128" t="s">
        <v>22</v>
      </c>
      <c r="Q128" s="1">
        <v>43949.727118055547</v>
      </c>
    </row>
    <row r="129" spans="1:17" outlineLevel="2" x14ac:dyDescent="0.35">
      <c r="A129" s="1">
        <v>43861</v>
      </c>
      <c r="B129" t="s">
        <v>894</v>
      </c>
      <c r="C129" t="s">
        <v>1036</v>
      </c>
      <c r="D129" t="s">
        <v>669</v>
      </c>
      <c r="E129" t="s">
        <v>670</v>
      </c>
      <c r="F129" t="s">
        <v>1037</v>
      </c>
      <c r="G129" t="s">
        <v>48</v>
      </c>
      <c r="H129" t="s">
        <v>897</v>
      </c>
      <c r="I129" t="s">
        <v>471</v>
      </c>
      <c r="J129" s="2">
        <v>9</v>
      </c>
      <c r="K129" s="3">
        <v>228.69</v>
      </c>
      <c r="L129" t="s">
        <v>30</v>
      </c>
      <c r="M129" t="s">
        <v>31</v>
      </c>
      <c r="N129" t="s">
        <v>898</v>
      </c>
      <c r="P129" t="s">
        <v>22</v>
      </c>
      <c r="Q129" s="1">
        <v>43949.727118055547</v>
      </c>
    </row>
    <row r="130" spans="1:17" outlineLevel="2" x14ac:dyDescent="0.35">
      <c r="A130" s="1">
        <v>43861</v>
      </c>
      <c r="B130" t="s">
        <v>894</v>
      </c>
      <c r="C130" t="s">
        <v>1038</v>
      </c>
      <c r="D130" t="s">
        <v>600</v>
      </c>
      <c r="E130" t="s">
        <v>601</v>
      </c>
      <c r="F130" t="s">
        <v>1027</v>
      </c>
      <c r="G130" t="s">
        <v>48</v>
      </c>
      <c r="H130" t="s">
        <v>897</v>
      </c>
      <c r="I130" t="s">
        <v>471</v>
      </c>
      <c r="J130" s="2">
        <v>1302</v>
      </c>
      <c r="K130" s="3">
        <v>33083.82</v>
      </c>
      <c r="L130" t="s">
        <v>30</v>
      </c>
      <c r="M130" t="s">
        <v>31</v>
      </c>
      <c r="N130" t="s">
        <v>898</v>
      </c>
      <c r="P130" t="s">
        <v>22</v>
      </c>
      <c r="Q130" s="1">
        <v>43949.727118055547</v>
      </c>
    </row>
    <row r="131" spans="1:17" outlineLevel="2" x14ac:dyDescent="0.35">
      <c r="A131" s="1">
        <v>43861</v>
      </c>
      <c r="B131" t="s">
        <v>894</v>
      </c>
      <c r="C131" t="s">
        <v>1038</v>
      </c>
      <c r="D131" t="s">
        <v>600</v>
      </c>
      <c r="E131" t="s">
        <v>601</v>
      </c>
      <c r="F131" t="s">
        <v>1039</v>
      </c>
      <c r="G131" t="s">
        <v>48</v>
      </c>
      <c r="H131" t="s">
        <v>897</v>
      </c>
      <c r="I131" t="s">
        <v>471</v>
      </c>
      <c r="J131" s="2">
        <v>21</v>
      </c>
      <c r="K131" s="3">
        <v>533.61</v>
      </c>
      <c r="L131" t="s">
        <v>30</v>
      </c>
      <c r="M131" t="s">
        <v>31</v>
      </c>
      <c r="N131" t="s">
        <v>898</v>
      </c>
      <c r="P131" t="s">
        <v>22</v>
      </c>
      <c r="Q131" s="1">
        <v>43949.727118055547</v>
      </c>
    </row>
    <row r="132" spans="1:17" outlineLevel="2" x14ac:dyDescent="0.35">
      <c r="A132" s="1">
        <v>43861</v>
      </c>
      <c r="B132" t="s">
        <v>894</v>
      </c>
      <c r="C132" t="s">
        <v>1040</v>
      </c>
      <c r="D132" t="s">
        <v>586</v>
      </c>
      <c r="E132" t="s">
        <v>587</v>
      </c>
      <c r="F132" t="s">
        <v>1027</v>
      </c>
      <c r="G132" t="s">
        <v>48</v>
      </c>
      <c r="H132" t="s">
        <v>897</v>
      </c>
      <c r="I132" t="s">
        <v>471</v>
      </c>
      <c r="J132" s="2">
        <v>558</v>
      </c>
      <c r="K132" s="3">
        <v>14178.78</v>
      </c>
      <c r="L132" t="s">
        <v>30</v>
      </c>
      <c r="M132" t="s">
        <v>31</v>
      </c>
      <c r="N132" t="s">
        <v>898</v>
      </c>
      <c r="P132" t="s">
        <v>22</v>
      </c>
      <c r="Q132" s="1">
        <v>43949.727118055547</v>
      </c>
    </row>
    <row r="133" spans="1:17" outlineLevel="2" x14ac:dyDescent="0.35">
      <c r="A133" s="1">
        <v>43861</v>
      </c>
      <c r="B133" t="s">
        <v>894</v>
      </c>
      <c r="C133" t="s">
        <v>1040</v>
      </c>
      <c r="D133" t="s">
        <v>586</v>
      </c>
      <c r="E133" t="s">
        <v>587</v>
      </c>
      <c r="F133" t="s">
        <v>1041</v>
      </c>
      <c r="G133" t="s">
        <v>48</v>
      </c>
      <c r="H133" t="s">
        <v>897</v>
      </c>
      <c r="I133" t="s">
        <v>471</v>
      </c>
      <c r="J133" s="2">
        <v>9</v>
      </c>
      <c r="K133" s="3">
        <v>228.69</v>
      </c>
      <c r="L133" t="s">
        <v>30</v>
      </c>
      <c r="M133" t="s">
        <v>31</v>
      </c>
      <c r="N133" t="s">
        <v>898</v>
      </c>
      <c r="P133" t="s">
        <v>22</v>
      </c>
      <c r="Q133" s="1">
        <v>43949.727118055547</v>
      </c>
    </row>
    <row r="134" spans="1:17" outlineLevel="2" x14ac:dyDescent="0.35">
      <c r="A134" s="1">
        <v>43861</v>
      </c>
      <c r="B134" t="s">
        <v>894</v>
      </c>
      <c r="C134" t="s">
        <v>1042</v>
      </c>
      <c r="D134" t="s">
        <v>613</v>
      </c>
      <c r="E134" t="s">
        <v>614</v>
      </c>
      <c r="F134" t="s">
        <v>1027</v>
      </c>
      <c r="G134" t="s">
        <v>48</v>
      </c>
      <c r="H134" t="s">
        <v>897</v>
      </c>
      <c r="I134" t="s">
        <v>471</v>
      </c>
      <c r="J134" s="2">
        <v>1364</v>
      </c>
      <c r="K134" s="3">
        <v>34659.24</v>
      </c>
      <c r="L134" t="s">
        <v>30</v>
      </c>
      <c r="M134" t="s">
        <v>31</v>
      </c>
      <c r="N134" t="s">
        <v>898</v>
      </c>
      <c r="P134" t="s">
        <v>22</v>
      </c>
      <c r="Q134" s="1">
        <v>43949.727118055547</v>
      </c>
    </row>
    <row r="135" spans="1:17" outlineLevel="2" x14ac:dyDescent="0.35">
      <c r="A135" s="1">
        <v>43861</v>
      </c>
      <c r="B135" t="s">
        <v>894</v>
      </c>
      <c r="C135" t="s">
        <v>1042</v>
      </c>
      <c r="D135" t="s">
        <v>613</v>
      </c>
      <c r="E135" t="s">
        <v>614</v>
      </c>
      <c r="F135" t="s">
        <v>1043</v>
      </c>
      <c r="G135" t="s">
        <v>48</v>
      </c>
      <c r="H135" t="s">
        <v>897</v>
      </c>
      <c r="I135" t="s">
        <v>471</v>
      </c>
      <c r="J135" s="2">
        <v>22</v>
      </c>
      <c r="K135" s="3">
        <v>559.02</v>
      </c>
      <c r="L135" t="s">
        <v>30</v>
      </c>
      <c r="M135" t="s">
        <v>31</v>
      </c>
      <c r="N135" t="s">
        <v>898</v>
      </c>
      <c r="P135" t="s">
        <v>22</v>
      </c>
      <c r="Q135" s="1">
        <v>43949.727118055547</v>
      </c>
    </row>
    <row r="136" spans="1:17" outlineLevel="2" x14ac:dyDescent="0.35">
      <c r="A136" s="1">
        <v>43861</v>
      </c>
      <c r="B136" t="s">
        <v>894</v>
      </c>
      <c r="C136" t="s">
        <v>1044</v>
      </c>
      <c r="D136" t="s">
        <v>568</v>
      </c>
      <c r="E136" t="s">
        <v>569</v>
      </c>
      <c r="F136" t="s">
        <v>1027</v>
      </c>
      <c r="G136" t="s">
        <v>48</v>
      </c>
      <c r="H136" t="s">
        <v>897</v>
      </c>
      <c r="I136" t="s">
        <v>471</v>
      </c>
      <c r="J136" s="2">
        <v>1550</v>
      </c>
      <c r="K136" s="3">
        <v>39385.5</v>
      </c>
      <c r="L136" t="s">
        <v>30</v>
      </c>
      <c r="M136" t="s">
        <v>31</v>
      </c>
      <c r="N136" t="s">
        <v>898</v>
      </c>
      <c r="P136" t="s">
        <v>22</v>
      </c>
      <c r="Q136" s="1">
        <v>43949.727118055547</v>
      </c>
    </row>
    <row r="137" spans="1:17" outlineLevel="2" x14ac:dyDescent="0.35">
      <c r="A137" s="1">
        <v>43861</v>
      </c>
      <c r="B137" t="s">
        <v>894</v>
      </c>
      <c r="C137" t="s">
        <v>1044</v>
      </c>
      <c r="D137" t="s">
        <v>568</v>
      </c>
      <c r="E137" t="s">
        <v>569</v>
      </c>
      <c r="F137" t="s">
        <v>1045</v>
      </c>
      <c r="G137" t="s">
        <v>48</v>
      </c>
      <c r="H137" t="s">
        <v>897</v>
      </c>
      <c r="I137" t="s">
        <v>471</v>
      </c>
      <c r="J137" s="2">
        <v>25</v>
      </c>
      <c r="K137" s="3">
        <v>635.25</v>
      </c>
      <c r="L137" t="s">
        <v>30</v>
      </c>
      <c r="M137" t="s">
        <v>31</v>
      </c>
      <c r="N137" t="s">
        <v>898</v>
      </c>
      <c r="P137" t="s">
        <v>22</v>
      </c>
      <c r="Q137" s="1">
        <v>43949.727118055547</v>
      </c>
    </row>
    <row r="138" spans="1:17" outlineLevel="2" x14ac:dyDescent="0.35">
      <c r="A138" s="1">
        <v>43861</v>
      </c>
      <c r="B138" t="s">
        <v>894</v>
      </c>
      <c r="C138" t="s">
        <v>1046</v>
      </c>
      <c r="D138" t="s">
        <v>605</v>
      </c>
      <c r="E138" t="s">
        <v>606</v>
      </c>
      <c r="F138" t="s">
        <v>1027</v>
      </c>
      <c r="G138" t="s">
        <v>48</v>
      </c>
      <c r="H138" t="s">
        <v>897</v>
      </c>
      <c r="I138" t="s">
        <v>471</v>
      </c>
      <c r="J138" s="2">
        <v>1116</v>
      </c>
      <c r="K138" s="3">
        <v>28357.56</v>
      </c>
      <c r="L138" t="s">
        <v>30</v>
      </c>
      <c r="M138" t="s">
        <v>31</v>
      </c>
      <c r="N138" t="s">
        <v>898</v>
      </c>
      <c r="P138" t="s">
        <v>22</v>
      </c>
      <c r="Q138" s="1">
        <v>43949.727118055547</v>
      </c>
    </row>
    <row r="139" spans="1:17" outlineLevel="2" x14ac:dyDescent="0.35">
      <c r="A139" s="1">
        <v>43861</v>
      </c>
      <c r="B139" t="s">
        <v>894</v>
      </c>
      <c r="C139" t="s">
        <v>1046</v>
      </c>
      <c r="D139" t="s">
        <v>605</v>
      </c>
      <c r="E139" t="s">
        <v>606</v>
      </c>
      <c r="F139" t="s">
        <v>1047</v>
      </c>
      <c r="G139" t="s">
        <v>48</v>
      </c>
      <c r="H139" t="s">
        <v>897</v>
      </c>
      <c r="I139" t="s">
        <v>471</v>
      </c>
      <c r="J139" s="2">
        <v>19</v>
      </c>
      <c r="K139" s="3">
        <v>482.79</v>
      </c>
      <c r="L139" t="s">
        <v>30</v>
      </c>
      <c r="M139" t="s">
        <v>31</v>
      </c>
      <c r="N139" t="s">
        <v>898</v>
      </c>
      <c r="P139" t="s">
        <v>22</v>
      </c>
      <c r="Q139" s="1">
        <v>43949.727118055547</v>
      </c>
    </row>
    <row r="140" spans="1:17" outlineLevel="2" x14ac:dyDescent="0.35">
      <c r="A140" s="1">
        <v>43861</v>
      </c>
      <c r="B140" t="s">
        <v>894</v>
      </c>
      <c r="C140" t="s">
        <v>1048</v>
      </c>
      <c r="D140" t="s">
        <v>564</v>
      </c>
      <c r="E140" t="s">
        <v>565</v>
      </c>
      <c r="F140" t="s">
        <v>1027</v>
      </c>
      <c r="G140" t="s">
        <v>48</v>
      </c>
      <c r="H140" t="s">
        <v>897</v>
      </c>
      <c r="I140" t="s">
        <v>471</v>
      </c>
      <c r="J140" s="2">
        <v>682</v>
      </c>
      <c r="K140" s="3">
        <v>17329.62</v>
      </c>
      <c r="L140" t="s">
        <v>30</v>
      </c>
      <c r="M140" t="s">
        <v>31</v>
      </c>
      <c r="N140" t="s">
        <v>898</v>
      </c>
      <c r="P140" t="s">
        <v>22</v>
      </c>
      <c r="Q140" s="1">
        <v>43949.727118055547</v>
      </c>
    </row>
    <row r="141" spans="1:17" outlineLevel="2" x14ac:dyDescent="0.35">
      <c r="A141" s="1">
        <v>43861</v>
      </c>
      <c r="B141" t="s">
        <v>894</v>
      </c>
      <c r="C141" t="s">
        <v>1048</v>
      </c>
      <c r="D141" t="s">
        <v>564</v>
      </c>
      <c r="E141" t="s">
        <v>565</v>
      </c>
      <c r="F141" t="s">
        <v>1049</v>
      </c>
      <c r="G141" t="s">
        <v>48</v>
      </c>
      <c r="H141" t="s">
        <v>897</v>
      </c>
      <c r="I141" t="s">
        <v>471</v>
      </c>
      <c r="J141" s="2">
        <v>11</v>
      </c>
      <c r="K141" s="3">
        <v>279.51</v>
      </c>
      <c r="L141" t="s">
        <v>30</v>
      </c>
      <c r="M141" t="s">
        <v>31</v>
      </c>
      <c r="N141" t="s">
        <v>898</v>
      </c>
      <c r="P141" t="s">
        <v>22</v>
      </c>
      <c r="Q141" s="1">
        <v>43949.727118055547</v>
      </c>
    </row>
    <row r="142" spans="1:17" outlineLevel="2" x14ac:dyDescent="0.35">
      <c r="A142" s="1">
        <v>43861</v>
      </c>
      <c r="B142" t="s">
        <v>894</v>
      </c>
      <c r="C142" t="s">
        <v>1050</v>
      </c>
      <c r="D142" t="s">
        <v>530</v>
      </c>
      <c r="E142" t="s">
        <v>531</v>
      </c>
      <c r="F142" t="s">
        <v>1027</v>
      </c>
      <c r="G142" t="s">
        <v>48</v>
      </c>
      <c r="H142" t="s">
        <v>897</v>
      </c>
      <c r="I142" t="s">
        <v>471</v>
      </c>
      <c r="J142" s="2">
        <v>1178</v>
      </c>
      <c r="K142" s="3">
        <v>29932.98</v>
      </c>
      <c r="L142" t="s">
        <v>30</v>
      </c>
      <c r="M142" t="s">
        <v>31</v>
      </c>
      <c r="N142" t="s">
        <v>898</v>
      </c>
      <c r="P142" t="s">
        <v>22</v>
      </c>
      <c r="Q142" s="1">
        <v>43949.727118055547</v>
      </c>
    </row>
    <row r="143" spans="1:17" outlineLevel="2" x14ac:dyDescent="0.35">
      <c r="A143" s="1">
        <v>43861</v>
      </c>
      <c r="B143" t="s">
        <v>894</v>
      </c>
      <c r="C143" t="s">
        <v>1050</v>
      </c>
      <c r="D143" t="s">
        <v>530</v>
      </c>
      <c r="E143" t="s">
        <v>531</v>
      </c>
      <c r="F143" t="s">
        <v>1051</v>
      </c>
      <c r="G143" t="s">
        <v>48</v>
      </c>
      <c r="H143" t="s">
        <v>897</v>
      </c>
      <c r="I143" t="s">
        <v>471</v>
      </c>
      <c r="J143" s="2">
        <v>19</v>
      </c>
      <c r="K143" s="3">
        <v>482.79</v>
      </c>
      <c r="L143" t="s">
        <v>30</v>
      </c>
      <c r="M143" t="s">
        <v>31</v>
      </c>
      <c r="N143" t="s">
        <v>898</v>
      </c>
      <c r="P143" t="s">
        <v>22</v>
      </c>
      <c r="Q143" s="1">
        <v>43949.727118055547</v>
      </c>
    </row>
    <row r="144" spans="1:17" outlineLevel="2" x14ac:dyDescent="0.35">
      <c r="A144" s="1">
        <v>43861</v>
      </c>
      <c r="B144" t="s">
        <v>894</v>
      </c>
      <c r="C144" t="s">
        <v>1052</v>
      </c>
      <c r="D144" t="s">
        <v>960</v>
      </c>
      <c r="E144" t="s">
        <v>961</v>
      </c>
      <c r="F144" t="s">
        <v>1027</v>
      </c>
      <c r="G144" t="s">
        <v>48</v>
      </c>
      <c r="H144" t="s">
        <v>897</v>
      </c>
      <c r="I144" t="s">
        <v>471</v>
      </c>
      <c r="J144" s="2">
        <v>930</v>
      </c>
      <c r="K144" s="3">
        <v>23631.3</v>
      </c>
      <c r="L144" t="s">
        <v>30</v>
      </c>
      <c r="M144" t="s">
        <v>31</v>
      </c>
      <c r="N144" t="s">
        <v>898</v>
      </c>
      <c r="P144" t="s">
        <v>22</v>
      </c>
      <c r="Q144" s="1">
        <v>43949.727118055547</v>
      </c>
    </row>
    <row r="145" spans="1:17" outlineLevel="2" x14ac:dyDescent="0.35">
      <c r="A145" s="1">
        <v>43861</v>
      </c>
      <c r="B145" t="s">
        <v>894</v>
      </c>
      <c r="C145" t="s">
        <v>1052</v>
      </c>
      <c r="D145" t="s">
        <v>960</v>
      </c>
      <c r="E145" t="s">
        <v>961</v>
      </c>
      <c r="F145" t="s">
        <v>1053</v>
      </c>
      <c r="G145" t="s">
        <v>48</v>
      </c>
      <c r="H145" t="s">
        <v>897</v>
      </c>
      <c r="I145" t="s">
        <v>471</v>
      </c>
      <c r="J145" s="2">
        <v>15</v>
      </c>
      <c r="K145" s="3">
        <v>381.15</v>
      </c>
      <c r="L145" t="s">
        <v>30</v>
      </c>
      <c r="M145" t="s">
        <v>31</v>
      </c>
      <c r="N145" t="s">
        <v>898</v>
      </c>
      <c r="P145" t="s">
        <v>22</v>
      </c>
      <c r="Q145" s="1">
        <v>43949.727118055547</v>
      </c>
    </row>
    <row r="146" spans="1:17" outlineLevel="2" x14ac:dyDescent="0.35">
      <c r="A146" s="1">
        <v>43861</v>
      </c>
      <c r="B146" t="s">
        <v>894</v>
      </c>
      <c r="C146" t="s">
        <v>1054</v>
      </c>
      <c r="D146" t="s">
        <v>582</v>
      </c>
      <c r="E146" t="s">
        <v>583</v>
      </c>
      <c r="F146" t="s">
        <v>1027</v>
      </c>
      <c r="G146" t="s">
        <v>48</v>
      </c>
      <c r="H146" t="s">
        <v>897</v>
      </c>
      <c r="I146" t="s">
        <v>471</v>
      </c>
      <c r="J146" s="2">
        <v>1674</v>
      </c>
      <c r="K146" s="3">
        <v>42536.34</v>
      </c>
      <c r="L146" t="s">
        <v>30</v>
      </c>
      <c r="M146" t="s">
        <v>31</v>
      </c>
      <c r="N146" t="s">
        <v>898</v>
      </c>
      <c r="P146" t="s">
        <v>22</v>
      </c>
      <c r="Q146" s="1">
        <v>43949.727118055547</v>
      </c>
    </row>
    <row r="147" spans="1:17" outlineLevel="2" x14ac:dyDescent="0.35">
      <c r="A147" s="1">
        <v>43861</v>
      </c>
      <c r="B147" t="s">
        <v>894</v>
      </c>
      <c r="C147" t="s">
        <v>1054</v>
      </c>
      <c r="D147" t="s">
        <v>582</v>
      </c>
      <c r="E147" t="s">
        <v>583</v>
      </c>
      <c r="F147" t="s">
        <v>1055</v>
      </c>
      <c r="G147" t="s">
        <v>48</v>
      </c>
      <c r="H147" t="s">
        <v>897</v>
      </c>
      <c r="I147" t="s">
        <v>471</v>
      </c>
      <c r="J147" s="2">
        <v>27</v>
      </c>
      <c r="K147" s="3">
        <v>686.07</v>
      </c>
      <c r="L147" t="s">
        <v>30</v>
      </c>
      <c r="M147" t="s">
        <v>31</v>
      </c>
      <c r="N147" t="s">
        <v>898</v>
      </c>
      <c r="P147" t="s">
        <v>22</v>
      </c>
      <c r="Q147" s="1">
        <v>43949.727118055547</v>
      </c>
    </row>
    <row r="148" spans="1:17" outlineLevel="2" x14ac:dyDescent="0.35">
      <c r="A148" s="1">
        <v>43861</v>
      </c>
      <c r="B148" t="s">
        <v>894</v>
      </c>
      <c r="C148" t="s">
        <v>1056</v>
      </c>
      <c r="D148" t="s">
        <v>540</v>
      </c>
      <c r="E148" t="s">
        <v>541</v>
      </c>
      <c r="F148" t="s">
        <v>1027</v>
      </c>
      <c r="G148" t="s">
        <v>48</v>
      </c>
      <c r="H148" t="s">
        <v>897</v>
      </c>
      <c r="I148" t="s">
        <v>471</v>
      </c>
      <c r="J148" s="2">
        <v>806</v>
      </c>
      <c r="K148" s="3">
        <v>20480.46</v>
      </c>
      <c r="L148" t="s">
        <v>30</v>
      </c>
      <c r="M148" t="s">
        <v>31</v>
      </c>
      <c r="N148" t="s">
        <v>898</v>
      </c>
      <c r="P148" t="s">
        <v>22</v>
      </c>
      <c r="Q148" s="1">
        <v>43949.727118055547</v>
      </c>
    </row>
    <row r="149" spans="1:17" outlineLevel="2" x14ac:dyDescent="0.35">
      <c r="A149" s="1">
        <v>43861</v>
      </c>
      <c r="B149" t="s">
        <v>894</v>
      </c>
      <c r="C149" t="s">
        <v>1056</v>
      </c>
      <c r="D149" t="s">
        <v>540</v>
      </c>
      <c r="E149" t="s">
        <v>541</v>
      </c>
      <c r="F149" t="s">
        <v>1057</v>
      </c>
      <c r="G149" t="s">
        <v>48</v>
      </c>
      <c r="H149" t="s">
        <v>897</v>
      </c>
      <c r="I149" t="s">
        <v>471</v>
      </c>
      <c r="J149" s="2">
        <v>14</v>
      </c>
      <c r="K149" s="3">
        <v>355.74</v>
      </c>
      <c r="L149" t="s">
        <v>30</v>
      </c>
      <c r="M149" t="s">
        <v>31</v>
      </c>
      <c r="N149" t="s">
        <v>898</v>
      </c>
      <c r="P149" t="s">
        <v>22</v>
      </c>
      <c r="Q149" s="1">
        <v>43949.727118055547</v>
      </c>
    </row>
    <row r="150" spans="1:17" outlineLevel="2" x14ac:dyDescent="0.35">
      <c r="A150" s="1">
        <v>43861</v>
      </c>
      <c r="B150" t="s">
        <v>894</v>
      </c>
      <c r="C150" t="s">
        <v>1058</v>
      </c>
      <c r="D150" t="s">
        <v>489</v>
      </c>
      <c r="E150" t="s">
        <v>490</v>
      </c>
      <c r="F150" t="s">
        <v>1027</v>
      </c>
      <c r="G150" t="s">
        <v>48</v>
      </c>
      <c r="H150" t="s">
        <v>897</v>
      </c>
      <c r="I150" t="s">
        <v>471</v>
      </c>
      <c r="J150" s="2">
        <v>1054</v>
      </c>
      <c r="K150" s="3">
        <v>26782.14</v>
      </c>
      <c r="L150" t="s">
        <v>30</v>
      </c>
      <c r="M150" t="s">
        <v>31</v>
      </c>
      <c r="N150" t="s">
        <v>898</v>
      </c>
      <c r="P150" t="s">
        <v>22</v>
      </c>
      <c r="Q150" s="1">
        <v>43949.727118055547</v>
      </c>
    </row>
    <row r="151" spans="1:17" outlineLevel="2" x14ac:dyDescent="0.35">
      <c r="A151" s="1">
        <v>43861</v>
      </c>
      <c r="B151" t="s">
        <v>894</v>
      </c>
      <c r="C151" t="s">
        <v>1058</v>
      </c>
      <c r="D151" t="s">
        <v>489</v>
      </c>
      <c r="E151" t="s">
        <v>490</v>
      </c>
      <c r="F151" t="s">
        <v>1059</v>
      </c>
      <c r="G151" t="s">
        <v>48</v>
      </c>
      <c r="H151" t="s">
        <v>897</v>
      </c>
      <c r="I151" t="s">
        <v>471</v>
      </c>
      <c r="J151" s="2">
        <v>15</v>
      </c>
      <c r="K151" s="3">
        <v>381.15</v>
      </c>
      <c r="L151" t="s">
        <v>30</v>
      </c>
      <c r="M151" t="s">
        <v>31</v>
      </c>
      <c r="N151" t="s">
        <v>898</v>
      </c>
      <c r="P151" t="s">
        <v>22</v>
      </c>
      <c r="Q151" s="1">
        <v>43949.727118055547</v>
      </c>
    </row>
    <row r="152" spans="1:17" outlineLevel="2" x14ac:dyDescent="0.35">
      <c r="A152" s="1">
        <v>43861</v>
      </c>
      <c r="B152" t="s">
        <v>894</v>
      </c>
      <c r="C152" t="s">
        <v>1060</v>
      </c>
      <c r="D152" t="s">
        <v>480</v>
      </c>
      <c r="E152" t="s">
        <v>481</v>
      </c>
      <c r="F152" t="s">
        <v>1027</v>
      </c>
      <c r="G152" t="s">
        <v>48</v>
      </c>
      <c r="H152" t="s">
        <v>897</v>
      </c>
      <c r="I152" t="s">
        <v>471</v>
      </c>
      <c r="J152" s="2">
        <v>992</v>
      </c>
      <c r="K152" s="3">
        <v>25206.720000000001</v>
      </c>
      <c r="L152" t="s">
        <v>30</v>
      </c>
      <c r="M152" t="s">
        <v>31</v>
      </c>
      <c r="N152" t="s">
        <v>898</v>
      </c>
      <c r="P152" t="s">
        <v>22</v>
      </c>
      <c r="Q152" s="1">
        <v>43949.727118055547</v>
      </c>
    </row>
    <row r="153" spans="1:17" outlineLevel="2" x14ac:dyDescent="0.35">
      <c r="A153" s="1">
        <v>43861</v>
      </c>
      <c r="B153" t="s">
        <v>894</v>
      </c>
      <c r="C153" t="s">
        <v>1060</v>
      </c>
      <c r="D153" t="s">
        <v>480</v>
      </c>
      <c r="E153" t="s">
        <v>481</v>
      </c>
      <c r="F153" t="s">
        <v>1061</v>
      </c>
      <c r="G153" t="s">
        <v>48</v>
      </c>
      <c r="H153" t="s">
        <v>897</v>
      </c>
      <c r="I153" t="s">
        <v>471</v>
      </c>
      <c r="J153" s="2">
        <v>16</v>
      </c>
      <c r="K153" s="3">
        <v>406.56</v>
      </c>
      <c r="L153" t="s">
        <v>30</v>
      </c>
      <c r="M153" t="s">
        <v>31</v>
      </c>
      <c r="N153" t="s">
        <v>898</v>
      </c>
      <c r="P153" t="s">
        <v>22</v>
      </c>
      <c r="Q153" s="1">
        <v>43949.727118055547</v>
      </c>
    </row>
    <row r="154" spans="1:17" outlineLevel="2" x14ac:dyDescent="0.35">
      <c r="A154" s="1">
        <v>43861</v>
      </c>
      <c r="B154" t="s">
        <v>894</v>
      </c>
      <c r="C154" t="s">
        <v>1062</v>
      </c>
      <c r="D154" t="s">
        <v>524</v>
      </c>
      <c r="E154" t="s">
        <v>525</v>
      </c>
      <c r="F154" t="s">
        <v>1027</v>
      </c>
      <c r="G154" t="s">
        <v>48</v>
      </c>
      <c r="H154" t="s">
        <v>897</v>
      </c>
      <c r="I154" t="s">
        <v>471</v>
      </c>
      <c r="J154" s="2">
        <v>744</v>
      </c>
      <c r="K154" s="3">
        <v>18905.04</v>
      </c>
      <c r="L154" t="s">
        <v>30</v>
      </c>
      <c r="M154" t="s">
        <v>31</v>
      </c>
      <c r="N154" t="s">
        <v>898</v>
      </c>
      <c r="P154" t="s">
        <v>22</v>
      </c>
      <c r="Q154" s="1">
        <v>43949.727118055547</v>
      </c>
    </row>
    <row r="155" spans="1:17" outlineLevel="2" x14ac:dyDescent="0.35">
      <c r="A155" s="1">
        <v>43861</v>
      </c>
      <c r="B155" t="s">
        <v>894</v>
      </c>
      <c r="C155" t="s">
        <v>1062</v>
      </c>
      <c r="D155" t="s">
        <v>524</v>
      </c>
      <c r="E155" t="s">
        <v>525</v>
      </c>
      <c r="F155" t="s">
        <v>1063</v>
      </c>
      <c r="G155" t="s">
        <v>48</v>
      </c>
      <c r="H155" t="s">
        <v>897</v>
      </c>
      <c r="I155" t="s">
        <v>471</v>
      </c>
      <c r="J155" s="2">
        <v>12</v>
      </c>
      <c r="K155" s="3">
        <v>304.92</v>
      </c>
      <c r="L155" t="s">
        <v>30</v>
      </c>
      <c r="M155" t="s">
        <v>31</v>
      </c>
      <c r="N155" t="s">
        <v>898</v>
      </c>
      <c r="P155" t="s">
        <v>22</v>
      </c>
      <c r="Q155" s="1">
        <v>43949.727118055547</v>
      </c>
    </row>
    <row r="156" spans="1:17" outlineLevel="2" x14ac:dyDescent="0.35">
      <c r="A156" s="1">
        <v>43861</v>
      </c>
      <c r="B156" t="s">
        <v>894</v>
      </c>
      <c r="C156" t="s">
        <v>1064</v>
      </c>
      <c r="D156" t="s">
        <v>572</v>
      </c>
      <c r="E156" t="s">
        <v>573</v>
      </c>
      <c r="F156" t="s">
        <v>1027</v>
      </c>
      <c r="G156" t="s">
        <v>48</v>
      </c>
      <c r="H156" t="s">
        <v>897</v>
      </c>
      <c r="I156" t="s">
        <v>471</v>
      </c>
      <c r="J156" s="2">
        <v>1426</v>
      </c>
      <c r="K156" s="3">
        <v>36234.660000000003</v>
      </c>
      <c r="L156" t="s">
        <v>30</v>
      </c>
      <c r="M156" t="s">
        <v>31</v>
      </c>
      <c r="N156" t="s">
        <v>898</v>
      </c>
      <c r="P156" t="s">
        <v>22</v>
      </c>
      <c r="Q156" s="1">
        <v>43949.727118055547</v>
      </c>
    </row>
    <row r="157" spans="1:17" outlineLevel="2" x14ac:dyDescent="0.35">
      <c r="A157" s="1">
        <v>43861</v>
      </c>
      <c r="B157" t="s">
        <v>894</v>
      </c>
      <c r="C157" t="s">
        <v>1064</v>
      </c>
      <c r="D157" t="s">
        <v>572</v>
      </c>
      <c r="E157" t="s">
        <v>573</v>
      </c>
      <c r="F157" t="s">
        <v>1065</v>
      </c>
      <c r="G157" t="s">
        <v>48</v>
      </c>
      <c r="H157" t="s">
        <v>897</v>
      </c>
      <c r="I157" t="s">
        <v>471</v>
      </c>
      <c r="J157" s="2">
        <v>23</v>
      </c>
      <c r="K157" s="3">
        <v>584.42999999999995</v>
      </c>
      <c r="L157" t="s">
        <v>30</v>
      </c>
      <c r="M157" t="s">
        <v>31</v>
      </c>
      <c r="N157" t="s">
        <v>898</v>
      </c>
      <c r="P157" t="s">
        <v>22</v>
      </c>
      <c r="Q157" s="1">
        <v>43949.727118055547</v>
      </c>
    </row>
    <row r="158" spans="1:17" outlineLevel="2" x14ac:dyDescent="0.35">
      <c r="A158" s="1">
        <v>43861</v>
      </c>
      <c r="B158" t="s">
        <v>894</v>
      </c>
      <c r="C158" t="s">
        <v>1066</v>
      </c>
      <c r="D158" t="s">
        <v>558</v>
      </c>
      <c r="E158" t="s">
        <v>559</v>
      </c>
      <c r="F158" t="s">
        <v>1027</v>
      </c>
      <c r="G158" t="s">
        <v>48</v>
      </c>
      <c r="H158" t="s">
        <v>897</v>
      </c>
      <c r="I158" t="s">
        <v>471</v>
      </c>
      <c r="J158" s="2">
        <v>806</v>
      </c>
      <c r="K158" s="3">
        <v>20480.46</v>
      </c>
      <c r="L158" t="s">
        <v>30</v>
      </c>
      <c r="M158" t="s">
        <v>31</v>
      </c>
      <c r="N158" t="s">
        <v>898</v>
      </c>
      <c r="P158" t="s">
        <v>22</v>
      </c>
      <c r="Q158" s="1">
        <v>43949.727118055547</v>
      </c>
    </row>
    <row r="159" spans="1:17" outlineLevel="2" x14ac:dyDescent="0.35">
      <c r="A159" s="1">
        <v>43861</v>
      </c>
      <c r="B159" t="s">
        <v>894</v>
      </c>
      <c r="C159" t="s">
        <v>1066</v>
      </c>
      <c r="D159" t="s">
        <v>558</v>
      </c>
      <c r="E159" t="s">
        <v>559</v>
      </c>
      <c r="F159" t="s">
        <v>1067</v>
      </c>
      <c r="G159" t="s">
        <v>48</v>
      </c>
      <c r="H159" t="s">
        <v>897</v>
      </c>
      <c r="I159" t="s">
        <v>471</v>
      </c>
      <c r="J159" s="2">
        <v>13</v>
      </c>
      <c r="K159" s="3">
        <v>330.33</v>
      </c>
      <c r="L159" t="s">
        <v>30</v>
      </c>
      <c r="M159" t="s">
        <v>31</v>
      </c>
      <c r="N159" t="s">
        <v>898</v>
      </c>
      <c r="P159" t="s">
        <v>22</v>
      </c>
      <c r="Q159" s="1">
        <v>43949.727118055547</v>
      </c>
    </row>
    <row r="160" spans="1:17" outlineLevel="2" x14ac:dyDescent="0.35">
      <c r="A160" s="1">
        <v>43861</v>
      </c>
      <c r="B160" t="s">
        <v>894</v>
      </c>
      <c r="C160" t="s">
        <v>1068</v>
      </c>
      <c r="D160" t="s">
        <v>518</v>
      </c>
      <c r="E160" t="s">
        <v>519</v>
      </c>
      <c r="F160" t="s">
        <v>1027</v>
      </c>
      <c r="G160" t="s">
        <v>48</v>
      </c>
      <c r="H160" t="s">
        <v>897</v>
      </c>
      <c r="I160" t="s">
        <v>471</v>
      </c>
      <c r="J160" s="2">
        <v>806</v>
      </c>
      <c r="K160" s="3">
        <v>20480.46</v>
      </c>
      <c r="L160" t="s">
        <v>30</v>
      </c>
      <c r="M160" t="s">
        <v>31</v>
      </c>
      <c r="N160" t="s">
        <v>898</v>
      </c>
      <c r="P160" t="s">
        <v>22</v>
      </c>
      <c r="Q160" s="1">
        <v>43949.727118055547</v>
      </c>
    </row>
    <row r="161" spans="1:17" outlineLevel="2" x14ac:dyDescent="0.35">
      <c r="A161" s="1">
        <v>43861</v>
      </c>
      <c r="B161" t="s">
        <v>894</v>
      </c>
      <c r="C161" t="s">
        <v>1068</v>
      </c>
      <c r="D161" t="s">
        <v>518</v>
      </c>
      <c r="E161" t="s">
        <v>519</v>
      </c>
      <c r="F161" t="s">
        <v>1069</v>
      </c>
      <c r="G161" t="s">
        <v>48</v>
      </c>
      <c r="H161" t="s">
        <v>897</v>
      </c>
      <c r="I161" t="s">
        <v>471</v>
      </c>
      <c r="J161" s="2">
        <v>13</v>
      </c>
      <c r="K161" s="3">
        <v>330.33</v>
      </c>
      <c r="L161" t="s">
        <v>30</v>
      </c>
      <c r="M161" t="s">
        <v>31</v>
      </c>
      <c r="N161" t="s">
        <v>898</v>
      </c>
      <c r="P161" t="s">
        <v>22</v>
      </c>
      <c r="Q161" s="1">
        <v>43949.727118055547</v>
      </c>
    </row>
    <row r="162" spans="1:17" outlineLevel="2" x14ac:dyDescent="0.35">
      <c r="A162" s="1">
        <v>43861</v>
      </c>
      <c r="B162" t="s">
        <v>894</v>
      </c>
      <c r="C162" t="s">
        <v>1070</v>
      </c>
      <c r="D162" t="s">
        <v>485</v>
      </c>
      <c r="E162" t="s">
        <v>486</v>
      </c>
      <c r="F162" t="s">
        <v>1027</v>
      </c>
      <c r="G162" t="s">
        <v>48</v>
      </c>
      <c r="H162" t="s">
        <v>897</v>
      </c>
      <c r="I162" t="s">
        <v>471</v>
      </c>
      <c r="J162" s="2">
        <v>744</v>
      </c>
      <c r="K162" s="3">
        <v>18905.04</v>
      </c>
      <c r="L162" t="s">
        <v>30</v>
      </c>
      <c r="M162" t="s">
        <v>31</v>
      </c>
      <c r="N162" t="s">
        <v>898</v>
      </c>
      <c r="P162" t="s">
        <v>22</v>
      </c>
      <c r="Q162" s="1">
        <v>43949.727118055547</v>
      </c>
    </row>
    <row r="163" spans="1:17" outlineLevel="2" x14ac:dyDescent="0.35">
      <c r="A163" s="1">
        <v>43861</v>
      </c>
      <c r="B163" t="s">
        <v>894</v>
      </c>
      <c r="C163" t="s">
        <v>1070</v>
      </c>
      <c r="D163" t="s">
        <v>485</v>
      </c>
      <c r="E163" t="s">
        <v>486</v>
      </c>
      <c r="F163" t="s">
        <v>1071</v>
      </c>
      <c r="G163" t="s">
        <v>48</v>
      </c>
      <c r="H163" t="s">
        <v>897</v>
      </c>
      <c r="I163" t="s">
        <v>471</v>
      </c>
      <c r="J163" s="2">
        <v>12</v>
      </c>
      <c r="K163" s="3">
        <v>304.92</v>
      </c>
      <c r="L163" t="s">
        <v>30</v>
      </c>
      <c r="M163" t="s">
        <v>31</v>
      </c>
      <c r="N163" t="s">
        <v>898</v>
      </c>
      <c r="P163" t="s">
        <v>22</v>
      </c>
      <c r="Q163" s="1">
        <v>43949.727118055547</v>
      </c>
    </row>
    <row r="164" spans="1:17" outlineLevel="2" x14ac:dyDescent="0.35">
      <c r="A164" s="1">
        <v>43861</v>
      </c>
      <c r="B164" t="s">
        <v>894</v>
      </c>
      <c r="C164" t="s">
        <v>1072</v>
      </c>
      <c r="D164" t="s">
        <v>553</v>
      </c>
      <c r="E164" t="s">
        <v>554</v>
      </c>
      <c r="F164" t="s">
        <v>1027</v>
      </c>
      <c r="G164" t="s">
        <v>48</v>
      </c>
      <c r="H164" t="s">
        <v>897</v>
      </c>
      <c r="I164" t="s">
        <v>471</v>
      </c>
      <c r="J164" s="2">
        <v>806</v>
      </c>
      <c r="K164" s="3">
        <v>20480.46</v>
      </c>
      <c r="L164" t="s">
        <v>30</v>
      </c>
      <c r="M164" t="s">
        <v>31</v>
      </c>
      <c r="N164" t="s">
        <v>898</v>
      </c>
      <c r="P164" t="s">
        <v>22</v>
      </c>
      <c r="Q164" s="1">
        <v>43949.727118055547</v>
      </c>
    </row>
    <row r="165" spans="1:17" outlineLevel="2" x14ac:dyDescent="0.35">
      <c r="A165" s="1">
        <v>43861</v>
      </c>
      <c r="B165" t="s">
        <v>894</v>
      </c>
      <c r="C165" t="s">
        <v>1072</v>
      </c>
      <c r="D165" t="s">
        <v>553</v>
      </c>
      <c r="E165" t="s">
        <v>554</v>
      </c>
      <c r="F165" t="s">
        <v>1073</v>
      </c>
      <c r="G165" t="s">
        <v>48</v>
      </c>
      <c r="H165" t="s">
        <v>897</v>
      </c>
      <c r="I165" t="s">
        <v>471</v>
      </c>
      <c r="J165" s="2">
        <v>14</v>
      </c>
      <c r="K165" s="3">
        <v>355.74</v>
      </c>
      <c r="L165" t="s">
        <v>30</v>
      </c>
      <c r="M165" t="s">
        <v>31</v>
      </c>
      <c r="N165" t="s">
        <v>898</v>
      </c>
      <c r="P165" t="s">
        <v>22</v>
      </c>
      <c r="Q165" s="1">
        <v>43949.727118055547</v>
      </c>
    </row>
    <row r="166" spans="1:17" outlineLevel="2" x14ac:dyDescent="0.35">
      <c r="A166" s="1">
        <v>43861</v>
      </c>
      <c r="B166" t="s">
        <v>894</v>
      </c>
      <c r="C166" t="s">
        <v>1074</v>
      </c>
      <c r="D166" t="s">
        <v>536</v>
      </c>
      <c r="E166" t="s">
        <v>537</v>
      </c>
      <c r="F166" t="s">
        <v>1027</v>
      </c>
      <c r="G166" t="s">
        <v>48</v>
      </c>
      <c r="H166" t="s">
        <v>897</v>
      </c>
      <c r="I166" t="s">
        <v>471</v>
      </c>
      <c r="J166" s="2">
        <v>992</v>
      </c>
      <c r="K166" s="3">
        <v>25206.720000000001</v>
      </c>
      <c r="L166" t="s">
        <v>30</v>
      </c>
      <c r="M166" t="s">
        <v>31</v>
      </c>
      <c r="N166" t="s">
        <v>898</v>
      </c>
      <c r="P166" t="s">
        <v>22</v>
      </c>
      <c r="Q166" s="1">
        <v>43949.727118055547</v>
      </c>
    </row>
    <row r="167" spans="1:17" outlineLevel="2" x14ac:dyDescent="0.35">
      <c r="A167" s="1">
        <v>43861</v>
      </c>
      <c r="B167" t="s">
        <v>894</v>
      </c>
      <c r="C167" t="s">
        <v>1074</v>
      </c>
      <c r="D167" t="s">
        <v>536</v>
      </c>
      <c r="E167" t="s">
        <v>537</v>
      </c>
      <c r="F167" t="s">
        <v>1075</v>
      </c>
      <c r="G167" t="s">
        <v>48</v>
      </c>
      <c r="H167" t="s">
        <v>897</v>
      </c>
      <c r="I167" t="s">
        <v>471</v>
      </c>
      <c r="J167" s="2">
        <v>16</v>
      </c>
      <c r="K167" s="3">
        <v>406.56</v>
      </c>
      <c r="L167" t="s">
        <v>30</v>
      </c>
      <c r="M167" t="s">
        <v>31</v>
      </c>
      <c r="N167" t="s">
        <v>898</v>
      </c>
      <c r="P167" t="s">
        <v>22</v>
      </c>
      <c r="Q167" s="1">
        <v>43949.727118055547</v>
      </c>
    </row>
    <row r="168" spans="1:17" outlineLevel="2" x14ac:dyDescent="0.35">
      <c r="A168" s="1">
        <v>43861</v>
      </c>
      <c r="B168" t="s">
        <v>894</v>
      </c>
      <c r="C168" t="s">
        <v>1076</v>
      </c>
      <c r="D168" t="s">
        <v>505</v>
      </c>
      <c r="E168" t="s">
        <v>506</v>
      </c>
      <c r="F168" t="s">
        <v>1027</v>
      </c>
      <c r="G168" t="s">
        <v>48</v>
      </c>
      <c r="H168" t="s">
        <v>897</v>
      </c>
      <c r="I168" t="s">
        <v>471</v>
      </c>
      <c r="J168" s="2">
        <v>1798</v>
      </c>
      <c r="K168" s="3">
        <v>45687.18</v>
      </c>
      <c r="L168" t="s">
        <v>30</v>
      </c>
      <c r="M168" t="s">
        <v>31</v>
      </c>
      <c r="N168" t="s">
        <v>898</v>
      </c>
      <c r="P168" t="s">
        <v>22</v>
      </c>
      <c r="Q168" s="1">
        <v>43949.727118055547</v>
      </c>
    </row>
    <row r="169" spans="1:17" outlineLevel="2" x14ac:dyDescent="0.35">
      <c r="A169" s="1">
        <v>43861</v>
      </c>
      <c r="B169" t="s">
        <v>894</v>
      </c>
      <c r="C169" t="s">
        <v>1076</v>
      </c>
      <c r="D169" t="s">
        <v>505</v>
      </c>
      <c r="E169" t="s">
        <v>506</v>
      </c>
      <c r="F169" t="s">
        <v>1077</v>
      </c>
      <c r="G169" t="s">
        <v>48</v>
      </c>
      <c r="H169" t="s">
        <v>897</v>
      </c>
      <c r="I169" t="s">
        <v>471</v>
      </c>
      <c r="J169" s="2">
        <v>29</v>
      </c>
      <c r="K169" s="3">
        <v>736.89</v>
      </c>
      <c r="L169" t="s">
        <v>30</v>
      </c>
      <c r="M169" t="s">
        <v>31</v>
      </c>
      <c r="N169" t="s">
        <v>898</v>
      </c>
      <c r="P169" t="s">
        <v>22</v>
      </c>
      <c r="Q169" s="1">
        <v>43949.727118055547</v>
      </c>
    </row>
    <row r="170" spans="1:17" outlineLevel="2" x14ac:dyDescent="0.35">
      <c r="A170" s="1">
        <v>43861</v>
      </c>
      <c r="B170" t="s">
        <v>894</v>
      </c>
      <c r="C170" t="s">
        <v>1078</v>
      </c>
      <c r="D170" t="s">
        <v>499</v>
      </c>
      <c r="E170" t="s">
        <v>500</v>
      </c>
      <c r="F170" t="s">
        <v>1027</v>
      </c>
      <c r="G170" t="s">
        <v>48</v>
      </c>
      <c r="H170" t="s">
        <v>897</v>
      </c>
      <c r="I170" t="s">
        <v>471</v>
      </c>
      <c r="J170" s="2">
        <v>1116</v>
      </c>
      <c r="K170" s="3">
        <v>28357.56</v>
      </c>
      <c r="L170" t="s">
        <v>30</v>
      </c>
      <c r="M170" t="s">
        <v>31</v>
      </c>
      <c r="N170" t="s">
        <v>898</v>
      </c>
      <c r="P170" t="s">
        <v>22</v>
      </c>
      <c r="Q170" s="1">
        <v>43949.727118055547</v>
      </c>
    </row>
    <row r="171" spans="1:17" outlineLevel="2" x14ac:dyDescent="0.35">
      <c r="A171" s="1">
        <v>43861</v>
      </c>
      <c r="B171" t="s">
        <v>894</v>
      </c>
      <c r="C171" t="s">
        <v>1078</v>
      </c>
      <c r="D171" t="s">
        <v>499</v>
      </c>
      <c r="E171" t="s">
        <v>500</v>
      </c>
      <c r="F171" t="s">
        <v>1079</v>
      </c>
      <c r="G171" t="s">
        <v>48</v>
      </c>
      <c r="H171" t="s">
        <v>897</v>
      </c>
      <c r="I171" t="s">
        <v>471</v>
      </c>
      <c r="J171" s="2">
        <v>15</v>
      </c>
      <c r="K171" s="3">
        <v>381.15</v>
      </c>
      <c r="L171" t="s">
        <v>30</v>
      </c>
      <c r="M171" t="s">
        <v>31</v>
      </c>
      <c r="N171" t="s">
        <v>898</v>
      </c>
      <c r="P171" t="s">
        <v>22</v>
      </c>
      <c r="Q171" s="1">
        <v>43949.727118055547</v>
      </c>
    </row>
    <row r="172" spans="1:17" outlineLevel="2" x14ac:dyDescent="0.35">
      <c r="A172" s="1">
        <v>43861</v>
      </c>
      <c r="B172" t="s">
        <v>894</v>
      </c>
      <c r="C172" t="s">
        <v>1080</v>
      </c>
      <c r="D172" t="s">
        <v>594</v>
      </c>
      <c r="E172" t="s">
        <v>595</v>
      </c>
      <c r="F172" t="s">
        <v>1027</v>
      </c>
      <c r="G172" t="s">
        <v>48</v>
      </c>
      <c r="H172" t="s">
        <v>897</v>
      </c>
      <c r="I172" t="s">
        <v>471</v>
      </c>
      <c r="J172" s="2">
        <v>434</v>
      </c>
      <c r="K172" s="3">
        <v>11027.94</v>
      </c>
      <c r="L172" t="s">
        <v>30</v>
      </c>
      <c r="M172" t="s">
        <v>31</v>
      </c>
      <c r="N172" t="s">
        <v>898</v>
      </c>
      <c r="P172" t="s">
        <v>22</v>
      </c>
      <c r="Q172" s="1">
        <v>43949.727118055547</v>
      </c>
    </row>
    <row r="173" spans="1:17" outlineLevel="2" x14ac:dyDescent="0.35">
      <c r="A173" s="1">
        <v>43861</v>
      </c>
      <c r="B173" t="s">
        <v>894</v>
      </c>
      <c r="C173" t="s">
        <v>1080</v>
      </c>
      <c r="D173" t="s">
        <v>594</v>
      </c>
      <c r="E173" t="s">
        <v>595</v>
      </c>
      <c r="F173" t="s">
        <v>1081</v>
      </c>
      <c r="G173" t="s">
        <v>48</v>
      </c>
      <c r="H173" t="s">
        <v>897</v>
      </c>
      <c r="I173" t="s">
        <v>471</v>
      </c>
      <c r="J173" s="2">
        <v>4</v>
      </c>
      <c r="K173" s="3">
        <v>101.64</v>
      </c>
      <c r="L173" t="s">
        <v>30</v>
      </c>
      <c r="M173" t="s">
        <v>31</v>
      </c>
      <c r="N173" t="s">
        <v>898</v>
      </c>
      <c r="P173" t="s">
        <v>22</v>
      </c>
      <c r="Q173" s="1">
        <v>43949.727118055547</v>
      </c>
    </row>
    <row r="174" spans="1:17" outlineLevel="2" x14ac:dyDescent="0.35">
      <c r="A174" s="1">
        <v>43861</v>
      </c>
      <c r="B174" t="s">
        <v>894</v>
      </c>
      <c r="C174" t="s">
        <v>1082</v>
      </c>
      <c r="D174" t="s">
        <v>446</v>
      </c>
      <c r="E174" t="s">
        <v>447</v>
      </c>
      <c r="F174" t="s">
        <v>981</v>
      </c>
      <c r="G174" t="s">
        <v>48</v>
      </c>
      <c r="H174" t="s">
        <v>897</v>
      </c>
      <c r="J174" s="2">
        <v>0</v>
      </c>
      <c r="K174" s="3">
        <v>18900</v>
      </c>
      <c r="L174" t="s">
        <v>30</v>
      </c>
      <c r="M174" t="s">
        <v>31</v>
      </c>
      <c r="N174" t="s">
        <v>898</v>
      </c>
      <c r="P174" t="s">
        <v>22</v>
      </c>
      <c r="Q174" s="1">
        <v>43949.727118055547</v>
      </c>
    </row>
    <row r="175" spans="1:17" outlineLevel="2" x14ac:dyDescent="0.35">
      <c r="A175" s="1">
        <v>43861</v>
      </c>
      <c r="B175" t="s">
        <v>894</v>
      </c>
      <c r="C175" t="s">
        <v>1083</v>
      </c>
      <c r="D175" t="s">
        <v>681</v>
      </c>
      <c r="E175" t="s">
        <v>682</v>
      </c>
      <c r="F175" t="s">
        <v>1027</v>
      </c>
      <c r="G175" t="s">
        <v>48</v>
      </c>
      <c r="H175" t="s">
        <v>897</v>
      </c>
      <c r="I175" t="s">
        <v>471</v>
      </c>
      <c r="J175" s="2">
        <v>1240</v>
      </c>
      <c r="K175" s="3">
        <v>31508.400000000001</v>
      </c>
      <c r="L175" t="s">
        <v>30</v>
      </c>
      <c r="M175" t="s">
        <v>31</v>
      </c>
      <c r="N175" t="s">
        <v>898</v>
      </c>
      <c r="P175" t="s">
        <v>22</v>
      </c>
      <c r="Q175" s="1">
        <v>43949.727118055547</v>
      </c>
    </row>
    <row r="176" spans="1:17" outlineLevel="2" x14ac:dyDescent="0.35">
      <c r="A176" s="1">
        <v>43861</v>
      </c>
      <c r="B176" t="s">
        <v>894</v>
      </c>
      <c r="C176" t="s">
        <v>1084</v>
      </c>
      <c r="D176" t="s">
        <v>637</v>
      </c>
      <c r="E176" t="s">
        <v>638</v>
      </c>
      <c r="F176" t="s">
        <v>1027</v>
      </c>
      <c r="G176" t="s">
        <v>48</v>
      </c>
      <c r="H176" t="s">
        <v>897</v>
      </c>
      <c r="I176" t="s">
        <v>471</v>
      </c>
      <c r="J176" s="2">
        <v>1364</v>
      </c>
      <c r="K176" s="3">
        <v>34659.24</v>
      </c>
      <c r="L176" t="s">
        <v>30</v>
      </c>
      <c r="M176" t="s">
        <v>31</v>
      </c>
      <c r="N176" t="s">
        <v>898</v>
      </c>
      <c r="P176" t="s">
        <v>22</v>
      </c>
      <c r="Q176" s="1">
        <v>43949.727118055547</v>
      </c>
    </row>
    <row r="177" spans="1:17" outlineLevel="1" x14ac:dyDescent="0.35">
      <c r="K177" s="3">
        <f>SUBTOTAL(9,K2:K176)</f>
        <v>4303342.5000000019</v>
      </c>
      <c r="N177" s="4" t="s">
        <v>3142</v>
      </c>
      <c r="Q177" s="1">
        <f>SUBTOTAL(9,Q2:Q176)</f>
        <v>7686936.9543518266</v>
      </c>
    </row>
    <row r="178" spans="1:17" outlineLevel="2" x14ac:dyDescent="0.35">
      <c r="A178" s="1">
        <v>43658</v>
      </c>
      <c r="B178" t="s">
        <v>24</v>
      </c>
      <c r="C178" t="s">
        <v>727</v>
      </c>
      <c r="D178" t="s">
        <v>728</v>
      </c>
      <c r="E178" t="s">
        <v>729</v>
      </c>
      <c r="F178" t="s">
        <v>730</v>
      </c>
      <c r="G178" t="s">
        <v>726</v>
      </c>
      <c r="H178" t="s">
        <v>731</v>
      </c>
      <c r="J178" s="2">
        <v>0</v>
      </c>
      <c r="K178" s="3">
        <v>388126.13</v>
      </c>
      <c r="L178" t="s">
        <v>30</v>
      </c>
      <c r="M178" t="s">
        <v>31</v>
      </c>
      <c r="N178" t="s">
        <v>732</v>
      </c>
      <c r="P178" t="s">
        <v>22</v>
      </c>
      <c r="Q178" s="1">
        <v>43947.487430555557</v>
      </c>
    </row>
    <row r="179" spans="1:17" outlineLevel="1" x14ac:dyDescent="0.35">
      <c r="K179" s="3">
        <f>SUBTOTAL(9,K178:K178)</f>
        <v>388126.13</v>
      </c>
      <c r="N179" s="4" t="s">
        <v>3143</v>
      </c>
      <c r="Q179" s="1">
        <f>SUBTOTAL(9,Q178:Q178)</f>
        <v>43947.487430555557</v>
      </c>
    </row>
    <row r="180" spans="1:17" outlineLevel="2" x14ac:dyDescent="0.35">
      <c r="A180" s="1">
        <v>43658</v>
      </c>
      <c r="B180" t="s">
        <v>24</v>
      </c>
      <c r="C180" t="s">
        <v>25</v>
      </c>
      <c r="D180" t="s">
        <v>26</v>
      </c>
      <c r="E180" t="s">
        <v>27</v>
      </c>
      <c r="F180" t="s">
        <v>28</v>
      </c>
      <c r="G180" t="s">
        <v>23</v>
      </c>
      <c r="H180" t="s">
        <v>29</v>
      </c>
      <c r="J180" s="2">
        <v>0</v>
      </c>
      <c r="K180" s="3">
        <v>50000</v>
      </c>
      <c r="L180" t="s">
        <v>30</v>
      </c>
      <c r="M180" t="s">
        <v>31</v>
      </c>
      <c r="N180" t="s">
        <v>32</v>
      </c>
      <c r="P180" t="s">
        <v>22</v>
      </c>
      <c r="Q180" s="1">
        <v>43889.652592592603</v>
      </c>
    </row>
    <row r="181" spans="1:17" outlineLevel="2" x14ac:dyDescent="0.35">
      <c r="A181" s="1">
        <v>43658</v>
      </c>
      <c r="B181" t="s">
        <v>24</v>
      </c>
      <c r="C181" t="s">
        <v>1988</v>
      </c>
      <c r="D181" t="s">
        <v>1989</v>
      </c>
      <c r="F181" t="s">
        <v>1990</v>
      </c>
      <c r="G181" t="s">
        <v>1991</v>
      </c>
      <c r="H181" t="s">
        <v>23</v>
      </c>
      <c r="J181" s="2">
        <v>0</v>
      </c>
      <c r="K181" s="3">
        <v>50000</v>
      </c>
      <c r="L181" t="s">
        <v>30</v>
      </c>
      <c r="M181" t="s">
        <v>31</v>
      </c>
      <c r="N181" t="s">
        <v>32</v>
      </c>
      <c r="P181" t="s">
        <v>22</v>
      </c>
      <c r="Q181" s="1">
        <v>43889.652592592603</v>
      </c>
    </row>
    <row r="182" spans="1:17" outlineLevel="1" x14ac:dyDescent="0.35">
      <c r="K182" s="3">
        <f>SUBTOTAL(9,K180:K181)</f>
        <v>100000</v>
      </c>
      <c r="N182" s="4" t="s">
        <v>3144</v>
      </c>
      <c r="Q182" s="1">
        <f>SUBTOTAL(9,Q180:Q181)</f>
        <v>87779.305185185207</v>
      </c>
    </row>
    <row r="183" spans="1:17" outlineLevel="2" x14ac:dyDescent="0.35">
      <c r="A183" s="1">
        <v>43853</v>
      </c>
      <c r="B183" t="s">
        <v>24</v>
      </c>
      <c r="C183" t="s">
        <v>2698</v>
      </c>
      <c r="D183" t="s">
        <v>2699</v>
      </c>
      <c r="F183" t="s">
        <v>2700</v>
      </c>
      <c r="G183" t="s">
        <v>2634</v>
      </c>
      <c r="H183" t="s">
        <v>23</v>
      </c>
      <c r="J183" s="2">
        <v>0</v>
      </c>
      <c r="K183" s="3">
        <v>1600</v>
      </c>
      <c r="L183" t="s">
        <v>30</v>
      </c>
      <c r="M183" t="s">
        <v>31</v>
      </c>
      <c r="N183" t="s">
        <v>57</v>
      </c>
      <c r="O183" t="s">
        <v>2701</v>
      </c>
      <c r="P183" t="s">
        <v>22</v>
      </c>
      <c r="Q183" s="1">
        <v>43956.48027777778</v>
      </c>
    </row>
    <row r="184" spans="1:17" outlineLevel="2" x14ac:dyDescent="0.35">
      <c r="A184" s="1">
        <v>43916</v>
      </c>
      <c r="B184" t="s">
        <v>24</v>
      </c>
      <c r="C184" t="s">
        <v>1524</v>
      </c>
      <c r="F184" t="s">
        <v>245</v>
      </c>
      <c r="G184" t="s">
        <v>330</v>
      </c>
      <c r="H184" t="s">
        <v>23</v>
      </c>
      <c r="J184" s="2">
        <v>0</v>
      </c>
      <c r="K184" s="3">
        <v>1800</v>
      </c>
      <c r="L184" t="s">
        <v>30</v>
      </c>
      <c r="M184" t="s">
        <v>31</v>
      </c>
      <c r="N184" t="s">
        <v>57</v>
      </c>
      <c r="P184" t="s">
        <v>22</v>
      </c>
      <c r="Q184" s="1">
        <v>43929.45207175926</v>
      </c>
    </row>
    <row r="185" spans="1:17" outlineLevel="2" x14ac:dyDescent="0.35">
      <c r="A185" s="1">
        <v>43916</v>
      </c>
      <c r="B185" t="s">
        <v>24</v>
      </c>
      <c r="C185" t="s">
        <v>1525</v>
      </c>
      <c r="F185" t="s">
        <v>352</v>
      </c>
      <c r="G185" t="s">
        <v>330</v>
      </c>
      <c r="H185" t="s">
        <v>23</v>
      </c>
      <c r="J185" s="2">
        <v>0</v>
      </c>
      <c r="K185" s="3">
        <v>1800</v>
      </c>
      <c r="L185" t="s">
        <v>30</v>
      </c>
      <c r="M185" t="s">
        <v>31</v>
      </c>
      <c r="N185" t="s">
        <v>57</v>
      </c>
      <c r="P185" t="s">
        <v>22</v>
      </c>
      <c r="Q185" s="1">
        <v>43929.45207175926</v>
      </c>
    </row>
    <row r="186" spans="1:17" outlineLevel="2" x14ac:dyDescent="0.35">
      <c r="A186" s="1">
        <v>43916</v>
      </c>
      <c r="B186" t="s">
        <v>24</v>
      </c>
      <c r="C186" t="s">
        <v>1526</v>
      </c>
      <c r="F186" t="s">
        <v>1527</v>
      </c>
      <c r="G186" t="s">
        <v>330</v>
      </c>
      <c r="H186" t="s">
        <v>23</v>
      </c>
      <c r="J186" s="2">
        <v>0</v>
      </c>
      <c r="K186" s="3">
        <v>3600</v>
      </c>
      <c r="L186" t="s">
        <v>30</v>
      </c>
      <c r="M186" t="s">
        <v>31</v>
      </c>
      <c r="N186" t="s">
        <v>57</v>
      </c>
      <c r="P186" t="s">
        <v>22</v>
      </c>
      <c r="Q186" s="1">
        <v>43929.453252314823</v>
      </c>
    </row>
    <row r="187" spans="1:17" outlineLevel="2" x14ac:dyDescent="0.35">
      <c r="A187" s="1">
        <v>43916</v>
      </c>
      <c r="B187" t="s">
        <v>24</v>
      </c>
      <c r="C187" t="s">
        <v>1528</v>
      </c>
      <c r="F187" t="s">
        <v>1529</v>
      </c>
      <c r="G187" t="s">
        <v>330</v>
      </c>
      <c r="H187" t="s">
        <v>23</v>
      </c>
      <c r="J187" s="2">
        <v>0</v>
      </c>
      <c r="K187" s="3">
        <v>1800</v>
      </c>
      <c r="L187" t="s">
        <v>30</v>
      </c>
      <c r="M187" t="s">
        <v>31</v>
      </c>
      <c r="N187" t="s">
        <v>57</v>
      </c>
      <c r="P187" t="s">
        <v>22</v>
      </c>
      <c r="Q187" s="1">
        <v>43929.45207175926</v>
      </c>
    </row>
    <row r="188" spans="1:17" outlineLevel="2" x14ac:dyDescent="0.35">
      <c r="A188" s="1">
        <v>43916</v>
      </c>
      <c r="B188" t="s">
        <v>24</v>
      </c>
      <c r="C188" t="s">
        <v>1530</v>
      </c>
      <c r="F188" t="s">
        <v>366</v>
      </c>
      <c r="G188" t="s">
        <v>330</v>
      </c>
      <c r="H188" t="s">
        <v>23</v>
      </c>
      <c r="J188" s="2">
        <v>0</v>
      </c>
      <c r="K188" s="3">
        <v>1800</v>
      </c>
      <c r="L188" t="s">
        <v>30</v>
      </c>
      <c r="M188" t="s">
        <v>31</v>
      </c>
      <c r="N188" t="s">
        <v>57</v>
      </c>
      <c r="P188" t="s">
        <v>22</v>
      </c>
      <c r="Q188" s="1">
        <v>43929.45207175926</v>
      </c>
    </row>
    <row r="189" spans="1:17" outlineLevel="2" x14ac:dyDescent="0.35">
      <c r="A189" s="1">
        <v>43916</v>
      </c>
      <c r="B189" t="s">
        <v>24</v>
      </c>
      <c r="C189" t="s">
        <v>1531</v>
      </c>
      <c r="F189" t="s">
        <v>122</v>
      </c>
      <c r="G189" t="s">
        <v>330</v>
      </c>
      <c r="H189" t="s">
        <v>23</v>
      </c>
      <c r="J189" s="2">
        <v>0</v>
      </c>
      <c r="K189" s="3">
        <v>1800</v>
      </c>
      <c r="L189" t="s">
        <v>30</v>
      </c>
      <c r="M189" t="s">
        <v>31</v>
      </c>
      <c r="N189" t="s">
        <v>57</v>
      </c>
      <c r="P189" t="s">
        <v>22</v>
      </c>
      <c r="Q189" s="1">
        <v>43929.45207175926</v>
      </c>
    </row>
    <row r="190" spans="1:17" outlineLevel="2" x14ac:dyDescent="0.35">
      <c r="A190" s="1">
        <v>43916</v>
      </c>
      <c r="B190" t="s">
        <v>24</v>
      </c>
      <c r="C190" t="s">
        <v>1532</v>
      </c>
      <c r="F190" t="s">
        <v>346</v>
      </c>
      <c r="G190" t="s">
        <v>330</v>
      </c>
      <c r="H190" t="s">
        <v>23</v>
      </c>
      <c r="J190" s="2">
        <v>0</v>
      </c>
      <c r="K190" s="3">
        <v>1000</v>
      </c>
      <c r="L190" t="s">
        <v>30</v>
      </c>
      <c r="M190" t="s">
        <v>31</v>
      </c>
      <c r="N190" t="s">
        <v>57</v>
      </c>
      <c r="P190" t="s">
        <v>22</v>
      </c>
      <c r="Q190" s="1">
        <v>43929.472349537027</v>
      </c>
    </row>
    <row r="191" spans="1:17" outlineLevel="2" x14ac:dyDescent="0.35">
      <c r="A191" s="1">
        <v>43916</v>
      </c>
      <c r="B191" t="s">
        <v>24</v>
      </c>
      <c r="C191" t="s">
        <v>1533</v>
      </c>
      <c r="F191" t="s">
        <v>257</v>
      </c>
      <c r="G191" t="s">
        <v>330</v>
      </c>
      <c r="H191" t="s">
        <v>23</v>
      </c>
      <c r="J191" s="2">
        <v>0</v>
      </c>
      <c r="K191" s="3">
        <v>1800</v>
      </c>
      <c r="L191" t="s">
        <v>30</v>
      </c>
      <c r="M191" t="s">
        <v>31</v>
      </c>
      <c r="N191" t="s">
        <v>57</v>
      </c>
      <c r="P191" t="s">
        <v>22</v>
      </c>
      <c r="Q191" s="1">
        <v>43929.45207175926</v>
      </c>
    </row>
    <row r="192" spans="1:17" outlineLevel="2" x14ac:dyDescent="0.35">
      <c r="A192" s="1">
        <v>43916</v>
      </c>
      <c r="B192" t="s">
        <v>24</v>
      </c>
      <c r="C192" t="s">
        <v>1534</v>
      </c>
      <c r="F192" t="s">
        <v>344</v>
      </c>
      <c r="G192" t="s">
        <v>330</v>
      </c>
      <c r="H192" t="s">
        <v>23</v>
      </c>
      <c r="J192" s="2">
        <v>0</v>
      </c>
      <c r="K192" s="3">
        <v>1800</v>
      </c>
      <c r="L192" t="s">
        <v>30</v>
      </c>
      <c r="M192" t="s">
        <v>31</v>
      </c>
      <c r="N192" t="s">
        <v>57</v>
      </c>
      <c r="P192" t="s">
        <v>22</v>
      </c>
      <c r="Q192" s="1">
        <v>43929.45207175926</v>
      </c>
    </row>
    <row r="193" spans="1:17" outlineLevel="2" x14ac:dyDescent="0.35">
      <c r="A193" s="1">
        <v>43916</v>
      </c>
      <c r="B193" t="s">
        <v>24</v>
      </c>
      <c r="C193" t="s">
        <v>1535</v>
      </c>
      <c r="F193" t="s">
        <v>247</v>
      </c>
      <c r="G193" t="s">
        <v>330</v>
      </c>
      <c r="H193" t="s">
        <v>23</v>
      </c>
      <c r="J193" s="2">
        <v>0</v>
      </c>
      <c r="K193" s="3">
        <v>1800</v>
      </c>
      <c r="L193" t="s">
        <v>30</v>
      </c>
      <c r="M193" t="s">
        <v>31</v>
      </c>
      <c r="N193" t="s">
        <v>57</v>
      </c>
      <c r="P193" t="s">
        <v>22</v>
      </c>
      <c r="Q193" s="1">
        <v>43929.45207175926</v>
      </c>
    </row>
    <row r="194" spans="1:17" outlineLevel="2" x14ac:dyDescent="0.35">
      <c r="A194" s="1">
        <v>43916</v>
      </c>
      <c r="B194" t="s">
        <v>24</v>
      </c>
      <c r="C194" t="s">
        <v>1536</v>
      </c>
      <c r="D194" t="s">
        <v>233</v>
      </c>
      <c r="F194" t="s">
        <v>233</v>
      </c>
      <c r="G194" t="s">
        <v>330</v>
      </c>
      <c r="H194" t="s">
        <v>23</v>
      </c>
      <c r="J194" s="2">
        <v>0</v>
      </c>
      <c r="K194" s="3">
        <v>2800</v>
      </c>
      <c r="L194" t="s">
        <v>30</v>
      </c>
      <c r="M194" t="s">
        <v>31</v>
      </c>
      <c r="N194" t="s">
        <v>57</v>
      </c>
      <c r="P194" t="s">
        <v>22</v>
      </c>
      <c r="Q194" s="1">
        <v>43929.454224537039</v>
      </c>
    </row>
    <row r="195" spans="1:17" outlineLevel="2" x14ac:dyDescent="0.35">
      <c r="A195" s="1">
        <v>43916</v>
      </c>
      <c r="B195" t="s">
        <v>24</v>
      </c>
      <c r="C195" t="s">
        <v>1537</v>
      </c>
      <c r="F195" t="s">
        <v>239</v>
      </c>
      <c r="G195" t="s">
        <v>330</v>
      </c>
      <c r="H195" t="s">
        <v>23</v>
      </c>
      <c r="J195" s="2">
        <v>0</v>
      </c>
      <c r="K195" s="3">
        <v>1800</v>
      </c>
      <c r="L195" t="s">
        <v>30</v>
      </c>
      <c r="M195" t="s">
        <v>31</v>
      </c>
      <c r="N195" t="s">
        <v>57</v>
      </c>
      <c r="P195" t="s">
        <v>22</v>
      </c>
      <c r="Q195" s="1">
        <v>43929.45208333333</v>
      </c>
    </row>
    <row r="196" spans="1:17" outlineLevel="2" x14ac:dyDescent="0.35">
      <c r="A196" s="1">
        <v>43916</v>
      </c>
      <c r="B196" t="s">
        <v>24</v>
      </c>
      <c r="C196" t="s">
        <v>1538</v>
      </c>
      <c r="F196" t="s">
        <v>387</v>
      </c>
      <c r="G196" t="s">
        <v>330</v>
      </c>
      <c r="H196" t="s">
        <v>23</v>
      </c>
      <c r="J196" s="2">
        <v>0</v>
      </c>
      <c r="K196" s="3">
        <v>1800</v>
      </c>
      <c r="L196" t="s">
        <v>30</v>
      </c>
      <c r="M196" t="s">
        <v>31</v>
      </c>
      <c r="N196" t="s">
        <v>57</v>
      </c>
      <c r="P196" t="s">
        <v>22</v>
      </c>
      <c r="Q196" s="1">
        <v>43929.45208333333</v>
      </c>
    </row>
    <row r="197" spans="1:17" outlineLevel="2" x14ac:dyDescent="0.35">
      <c r="A197" s="1">
        <v>43916</v>
      </c>
      <c r="B197" t="s">
        <v>24</v>
      </c>
      <c r="C197" t="s">
        <v>1539</v>
      </c>
      <c r="F197" t="s">
        <v>396</v>
      </c>
      <c r="G197" t="s">
        <v>330</v>
      </c>
      <c r="H197" t="s">
        <v>23</v>
      </c>
      <c r="J197" s="2">
        <v>0</v>
      </c>
      <c r="K197" s="3">
        <v>1800</v>
      </c>
      <c r="L197" t="s">
        <v>30</v>
      </c>
      <c r="M197" t="s">
        <v>31</v>
      </c>
      <c r="N197" t="s">
        <v>57</v>
      </c>
      <c r="P197" t="s">
        <v>22</v>
      </c>
      <c r="Q197" s="1">
        <v>43929.45208333333</v>
      </c>
    </row>
    <row r="198" spans="1:17" outlineLevel="2" x14ac:dyDescent="0.35">
      <c r="A198" s="1">
        <v>43916</v>
      </c>
      <c r="B198" t="s">
        <v>24</v>
      </c>
      <c r="C198" t="s">
        <v>1540</v>
      </c>
      <c r="F198" t="s">
        <v>390</v>
      </c>
      <c r="G198" t="s">
        <v>330</v>
      </c>
      <c r="H198" t="s">
        <v>23</v>
      </c>
      <c r="J198" s="2">
        <v>0</v>
      </c>
      <c r="K198" s="3">
        <v>1800</v>
      </c>
      <c r="L198" t="s">
        <v>30</v>
      </c>
      <c r="M198" t="s">
        <v>31</v>
      </c>
      <c r="N198" t="s">
        <v>57</v>
      </c>
      <c r="P198" t="s">
        <v>22</v>
      </c>
      <c r="Q198" s="1">
        <v>43929.45208333333</v>
      </c>
    </row>
    <row r="199" spans="1:17" outlineLevel="2" x14ac:dyDescent="0.35">
      <c r="A199" s="1">
        <v>43916</v>
      </c>
      <c r="B199" t="s">
        <v>24</v>
      </c>
      <c r="C199" t="s">
        <v>1541</v>
      </c>
      <c r="D199" t="s">
        <v>1542</v>
      </c>
      <c r="F199" t="s">
        <v>392</v>
      </c>
      <c r="G199" t="s">
        <v>330</v>
      </c>
      <c r="H199" t="s">
        <v>23</v>
      </c>
      <c r="J199" s="2">
        <v>0</v>
      </c>
      <c r="K199" s="3">
        <v>2000</v>
      </c>
      <c r="L199" t="s">
        <v>30</v>
      </c>
      <c r="M199" t="s">
        <v>31</v>
      </c>
      <c r="N199" t="s">
        <v>57</v>
      </c>
      <c r="P199" t="s">
        <v>22</v>
      </c>
      <c r="Q199" s="1">
        <v>43929.45380787037</v>
      </c>
    </row>
    <row r="200" spans="1:17" outlineLevel="2" x14ac:dyDescent="0.35">
      <c r="A200" s="1">
        <v>43916</v>
      </c>
      <c r="B200" t="s">
        <v>24</v>
      </c>
      <c r="C200" t="s">
        <v>1543</v>
      </c>
      <c r="F200" t="s">
        <v>394</v>
      </c>
      <c r="G200" t="s">
        <v>330</v>
      </c>
      <c r="H200" t="s">
        <v>23</v>
      </c>
      <c r="J200" s="2">
        <v>0</v>
      </c>
      <c r="K200" s="3">
        <v>1800</v>
      </c>
      <c r="L200" t="s">
        <v>30</v>
      </c>
      <c r="M200" t="s">
        <v>31</v>
      </c>
      <c r="N200" t="s">
        <v>57</v>
      </c>
      <c r="P200" t="s">
        <v>22</v>
      </c>
      <c r="Q200" s="1">
        <v>43929.45208333333</v>
      </c>
    </row>
    <row r="201" spans="1:17" outlineLevel="2" x14ac:dyDescent="0.35">
      <c r="A201" s="1">
        <v>43916</v>
      </c>
      <c r="B201" t="s">
        <v>24</v>
      </c>
      <c r="C201" t="s">
        <v>1544</v>
      </c>
      <c r="F201" t="s">
        <v>396</v>
      </c>
      <c r="G201" t="s">
        <v>330</v>
      </c>
      <c r="H201" t="s">
        <v>23</v>
      </c>
      <c r="J201" s="2">
        <v>0</v>
      </c>
      <c r="K201" s="3">
        <v>1800</v>
      </c>
      <c r="L201" t="s">
        <v>30</v>
      </c>
      <c r="M201" t="s">
        <v>31</v>
      </c>
      <c r="N201" t="s">
        <v>57</v>
      </c>
      <c r="P201" t="s">
        <v>22</v>
      </c>
      <c r="Q201" s="1">
        <v>43929.45208333333</v>
      </c>
    </row>
    <row r="202" spans="1:17" outlineLevel="2" x14ac:dyDescent="0.35">
      <c r="A202" s="1">
        <v>43916</v>
      </c>
      <c r="B202" t="s">
        <v>24</v>
      </c>
      <c r="C202" t="s">
        <v>1545</v>
      </c>
      <c r="F202" t="s">
        <v>398</v>
      </c>
      <c r="G202" t="s">
        <v>330</v>
      </c>
      <c r="H202" t="s">
        <v>23</v>
      </c>
      <c r="J202" s="2">
        <v>0</v>
      </c>
      <c r="K202" s="3">
        <v>1800</v>
      </c>
      <c r="L202" t="s">
        <v>30</v>
      </c>
      <c r="M202" t="s">
        <v>31</v>
      </c>
      <c r="N202" t="s">
        <v>57</v>
      </c>
      <c r="P202" t="s">
        <v>22</v>
      </c>
      <c r="Q202" s="1">
        <v>43929.45208333333</v>
      </c>
    </row>
    <row r="203" spans="1:17" outlineLevel="2" x14ac:dyDescent="0.35">
      <c r="A203" s="1">
        <v>43916</v>
      </c>
      <c r="B203" t="s">
        <v>24</v>
      </c>
      <c r="C203" t="s">
        <v>1546</v>
      </c>
      <c r="F203" t="s">
        <v>265</v>
      </c>
      <c r="G203" t="s">
        <v>330</v>
      </c>
      <c r="H203" t="s">
        <v>23</v>
      </c>
      <c r="J203" s="2">
        <v>0</v>
      </c>
      <c r="K203" s="3">
        <v>1800</v>
      </c>
      <c r="L203" t="s">
        <v>30</v>
      </c>
      <c r="M203" t="s">
        <v>31</v>
      </c>
      <c r="N203" t="s">
        <v>57</v>
      </c>
      <c r="P203" t="s">
        <v>22</v>
      </c>
      <c r="Q203" s="1">
        <v>43929.45208333333</v>
      </c>
    </row>
    <row r="204" spans="1:17" outlineLevel="2" x14ac:dyDescent="0.35">
      <c r="A204" s="1">
        <v>43916</v>
      </c>
      <c r="B204" t="s">
        <v>24</v>
      </c>
      <c r="C204" t="s">
        <v>1547</v>
      </c>
      <c r="F204" t="s">
        <v>259</v>
      </c>
      <c r="G204" t="s">
        <v>330</v>
      </c>
      <c r="H204" t="s">
        <v>23</v>
      </c>
      <c r="J204" s="2">
        <v>0</v>
      </c>
      <c r="K204" s="3">
        <v>1800</v>
      </c>
      <c r="L204" t="s">
        <v>30</v>
      </c>
      <c r="M204" t="s">
        <v>31</v>
      </c>
      <c r="N204" t="s">
        <v>57</v>
      </c>
      <c r="P204" t="s">
        <v>22</v>
      </c>
      <c r="Q204" s="1">
        <v>43929.45208333333</v>
      </c>
    </row>
    <row r="205" spans="1:17" outlineLevel="2" x14ac:dyDescent="0.35">
      <c r="A205" s="1">
        <v>43916</v>
      </c>
      <c r="B205" t="s">
        <v>24</v>
      </c>
      <c r="C205" t="s">
        <v>1548</v>
      </c>
      <c r="F205" t="s">
        <v>420</v>
      </c>
      <c r="G205" t="s">
        <v>330</v>
      </c>
      <c r="H205" t="s">
        <v>23</v>
      </c>
      <c r="J205" s="2">
        <v>0</v>
      </c>
      <c r="K205" s="3">
        <v>1800</v>
      </c>
      <c r="L205" t="s">
        <v>30</v>
      </c>
      <c r="M205" t="s">
        <v>31</v>
      </c>
      <c r="N205" t="s">
        <v>57</v>
      </c>
      <c r="P205" t="s">
        <v>22</v>
      </c>
      <c r="Q205" s="1">
        <v>43929.45208333333</v>
      </c>
    </row>
    <row r="206" spans="1:17" outlineLevel="2" x14ac:dyDescent="0.35">
      <c r="A206" s="1">
        <v>43916</v>
      </c>
      <c r="B206" t="s">
        <v>24</v>
      </c>
      <c r="C206" t="s">
        <v>1549</v>
      </c>
      <c r="F206" t="s">
        <v>422</v>
      </c>
      <c r="G206" t="s">
        <v>330</v>
      </c>
      <c r="H206" t="s">
        <v>23</v>
      </c>
      <c r="J206" s="2">
        <v>0</v>
      </c>
      <c r="K206" s="3">
        <v>1000</v>
      </c>
      <c r="L206" t="s">
        <v>30</v>
      </c>
      <c r="M206" t="s">
        <v>31</v>
      </c>
      <c r="N206" t="s">
        <v>57</v>
      </c>
      <c r="P206" t="s">
        <v>22</v>
      </c>
      <c r="Q206" s="1">
        <v>43929.472349537027</v>
      </c>
    </row>
    <row r="207" spans="1:17" outlineLevel="2" x14ac:dyDescent="0.35">
      <c r="A207" s="1">
        <v>43916</v>
      </c>
      <c r="B207" t="s">
        <v>24</v>
      </c>
      <c r="C207" t="s">
        <v>1550</v>
      </c>
      <c r="F207" t="s">
        <v>50</v>
      </c>
      <c r="G207" t="s">
        <v>330</v>
      </c>
      <c r="H207" t="s">
        <v>23</v>
      </c>
      <c r="J207" s="2">
        <v>0</v>
      </c>
      <c r="K207" s="3">
        <v>3600</v>
      </c>
      <c r="L207" t="s">
        <v>30</v>
      </c>
      <c r="M207" t="s">
        <v>31</v>
      </c>
      <c r="N207" t="s">
        <v>57</v>
      </c>
      <c r="P207" t="s">
        <v>22</v>
      </c>
      <c r="Q207" s="1">
        <v>43929.453252314823</v>
      </c>
    </row>
    <row r="208" spans="1:17" outlineLevel="2" x14ac:dyDescent="0.35">
      <c r="A208" s="1">
        <v>43916</v>
      </c>
      <c r="B208" t="s">
        <v>24</v>
      </c>
      <c r="C208" t="s">
        <v>1551</v>
      </c>
      <c r="F208" t="s">
        <v>426</v>
      </c>
      <c r="G208" t="s">
        <v>330</v>
      </c>
      <c r="H208" t="s">
        <v>23</v>
      </c>
      <c r="J208" s="2">
        <v>0</v>
      </c>
      <c r="K208" s="3">
        <v>1000</v>
      </c>
      <c r="L208" t="s">
        <v>30</v>
      </c>
      <c r="M208" t="s">
        <v>31</v>
      </c>
      <c r="N208" t="s">
        <v>57</v>
      </c>
      <c r="P208" t="s">
        <v>22</v>
      </c>
      <c r="Q208" s="1">
        <v>43929.472349537027</v>
      </c>
    </row>
    <row r="209" spans="1:17" outlineLevel="2" x14ac:dyDescent="0.35">
      <c r="A209" s="1">
        <v>43916</v>
      </c>
      <c r="B209" t="s">
        <v>24</v>
      </c>
      <c r="C209" t="s">
        <v>1552</v>
      </c>
      <c r="F209" t="s">
        <v>428</v>
      </c>
      <c r="G209" t="s">
        <v>330</v>
      </c>
      <c r="H209" t="s">
        <v>23</v>
      </c>
      <c r="J209" s="2">
        <v>0</v>
      </c>
      <c r="K209" s="3">
        <v>1800</v>
      </c>
      <c r="L209" t="s">
        <v>30</v>
      </c>
      <c r="M209" t="s">
        <v>31</v>
      </c>
      <c r="N209" t="s">
        <v>57</v>
      </c>
      <c r="P209" t="s">
        <v>22</v>
      </c>
      <c r="Q209" s="1">
        <v>43929.45208333333</v>
      </c>
    </row>
    <row r="210" spans="1:17" outlineLevel="2" x14ac:dyDescent="0.35">
      <c r="A210" s="1">
        <v>43916</v>
      </c>
      <c r="B210" t="s">
        <v>24</v>
      </c>
      <c r="C210" t="s">
        <v>1553</v>
      </c>
      <c r="F210" t="s">
        <v>241</v>
      </c>
      <c r="G210" t="s">
        <v>330</v>
      </c>
      <c r="H210" t="s">
        <v>23</v>
      </c>
      <c r="J210" s="2">
        <v>0</v>
      </c>
      <c r="K210" s="3">
        <v>1800</v>
      </c>
      <c r="L210" t="s">
        <v>30</v>
      </c>
      <c r="M210" t="s">
        <v>31</v>
      </c>
      <c r="N210" t="s">
        <v>57</v>
      </c>
      <c r="P210" t="s">
        <v>22</v>
      </c>
      <c r="Q210" s="1">
        <v>43929.45208333333</v>
      </c>
    </row>
    <row r="211" spans="1:17" outlineLevel="2" x14ac:dyDescent="0.35">
      <c r="A211" s="1">
        <v>43916</v>
      </c>
      <c r="B211" t="s">
        <v>24</v>
      </c>
      <c r="C211" t="s">
        <v>1554</v>
      </c>
      <c r="F211" t="s">
        <v>273</v>
      </c>
      <c r="G211" t="s">
        <v>330</v>
      </c>
      <c r="H211" t="s">
        <v>23</v>
      </c>
      <c r="J211" s="2">
        <v>0</v>
      </c>
      <c r="K211" s="3">
        <v>1800</v>
      </c>
      <c r="L211" t="s">
        <v>30</v>
      </c>
      <c r="M211" t="s">
        <v>31</v>
      </c>
      <c r="N211" t="s">
        <v>57</v>
      </c>
      <c r="P211" t="s">
        <v>22</v>
      </c>
      <c r="Q211" s="1">
        <v>43929.45208333333</v>
      </c>
    </row>
    <row r="212" spans="1:17" outlineLevel="2" x14ac:dyDescent="0.35">
      <c r="A212" s="1">
        <v>43916</v>
      </c>
      <c r="B212" t="s">
        <v>24</v>
      </c>
      <c r="C212" t="s">
        <v>1555</v>
      </c>
      <c r="F212" t="s">
        <v>398</v>
      </c>
      <c r="G212" t="s">
        <v>330</v>
      </c>
      <c r="H212" t="s">
        <v>23</v>
      </c>
      <c r="J212" s="2">
        <v>0</v>
      </c>
      <c r="K212" s="3">
        <v>1800</v>
      </c>
      <c r="L212" t="s">
        <v>30</v>
      </c>
      <c r="M212" t="s">
        <v>31</v>
      </c>
      <c r="N212" t="s">
        <v>57</v>
      </c>
      <c r="P212" t="s">
        <v>22</v>
      </c>
      <c r="Q212" s="1">
        <v>43929.45208333333</v>
      </c>
    </row>
    <row r="213" spans="1:17" outlineLevel="2" x14ac:dyDescent="0.35">
      <c r="A213" s="1">
        <v>43916</v>
      </c>
      <c r="B213" t="s">
        <v>24</v>
      </c>
      <c r="C213" t="s">
        <v>1556</v>
      </c>
      <c r="F213" t="s">
        <v>1557</v>
      </c>
      <c r="G213" t="s">
        <v>330</v>
      </c>
      <c r="H213" t="s">
        <v>470</v>
      </c>
      <c r="I213" t="s">
        <v>471</v>
      </c>
      <c r="J213" s="2">
        <v>75</v>
      </c>
      <c r="K213" s="3">
        <v>2066.25</v>
      </c>
      <c r="L213" t="s">
        <v>30</v>
      </c>
      <c r="M213" t="s">
        <v>31</v>
      </c>
      <c r="N213" t="s">
        <v>57</v>
      </c>
      <c r="P213" t="s">
        <v>22</v>
      </c>
      <c r="Q213" s="1">
        <v>43929.472349537027</v>
      </c>
    </row>
    <row r="214" spans="1:17" outlineLevel="2" x14ac:dyDescent="0.35">
      <c r="A214" s="1">
        <v>43916</v>
      </c>
      <c r="B214" t="s">
        <v>24</v>
      </c>
      <c r="C214" t="s">
        <v>1558</v>
      </c>
      <c r="D214" t="s">
        <v>1559</v>
      </c>
      <c r="F214" t="s">
        <v>1559</v>
      </c>
      <c r="G214" t="s">
        <v>330</v>
      </c>
      <c r="H214" t="s">
        <v>470</v>
      </c>
      <c r="I214" t="s">
        <v>471</v>
      </c>
      <c r="J214" s="2">
        <v>125</v>
      </c>
      <c r="K214" s="3">
        <v>3443.75</v>
      </c>
      <c r="L214" t="s">
        <v>30</v>
      </c>
      <c r="M214" t="s">
        <v>31</v>
      </c>
      <c r="N214" t="s">
        <v>57</v>
      </c>
      <c r="P214" t="s">
        <v>22</v>
      </c>
      <c r="Q214" s="1">
        <v>43929.457997685182</v>
      </c>
    </row>
    <row r="215" spans="1:17" outlineLevel="2" x14ac:dyDescent="0.35">
      <c r="A215" s="1">
        <v>43916</v>
      </c>
      <c r="B215" t="s">
        <v>24</v>
      </c>
      <c r="C215" t="s">
        <v>1560</v>
      </c>
      <c r="F215" t="s">
        <v>1561</v>
      </c>
      <c r="G215" t="s">
        <v>330</v>
      </c>
      <c r="H215" t="s">
        <v>470</v>
      </c>
      <c r="I215" t="s">
        <v>471</v>
      </c>
      <c r="J215" s="2">
        <v>115</v>
      </c>
      <c r="K215" s="3">
        <v>3168.25</v>
      </c>
      <c r="L215" t="s">
        <v>30</v>
      </c>
      <c r="M215" t="s">
        <v>31</v>
      </c>
      <c r="N215" t="s">
        <v>57</v>
      </c>
      <c r="P215" t="s">
        <v>22</v>
      </c>
      <c r="Q215" s="1">
        <v>43929.472361111111</v>
      </c>
    </row>
    <row r="216" spans="1:17" outlineLevel="2" x14ac:dyDescent="0.35">
      <c r="A216" s="1">
        <v>43916</v>
      </c>
      <c r="B216" t="s">
        <v>24</v>
      </c>
      <c r="C216" t="s">
        <v>1562</v>
      </c>
      <c r="F216" t="s">
        <v>1563</v>
      </c>
      <c r="G216" t="s">
        <v>330</v>
      </c>
      <c r="H216" t="s">
        <v>470</v>
      </c>
      <c r="I216" t="s">
        <v>471</v>
      </c>
      <c r="J216" s="2">
        <v>75</v>
      </c>
      <c r="K216" s="3">
        <v>2066.25</v>
      </c>
      <c r="L216" t="s">
        <v>30</v>
      </c>
      <c r="M216" t="s">
        <v>31</v>
      </c>
      <c r="N216" t="s">
        <v>57</v>
      </c>
      <c r="P216" t="s">
        <v>22</v>
      </c>
      <c r="Q216" s="1">
        <v>43929.472361111111</v>
      </c>
    </row>
    <row r="217" spans="1:17" outlineLevel="2" x14ac:dyDescent="0.35">
      <c r="A217" s="1">
        <v>43916</v>
      </c>
      <c r="B217" t="s">
        <v>24</v>
      </c>
      <c r="C217" t="s">
        <v>1564</v>
      </c>
      <c r="F217" t="s">
        <v>1565</v>
      </c>
      <c r="G217" t="s">
        <v>330</v>
      </c>
      <c r="H217" t="s">
        <v>470</v>
      </c>
      <c r="I217" t="s">
        <v>471</v>
      </c>
      <c r="J217" s="2">
        <v>75</v>
      </c>
      <c r="K217" s="3">
        <v>2066.25</v>
      </c>
      <c r="L217" t="s">
        <v>30</v>
      </c>
      <c r="M217" t="s">
        <v>31</v>
      </c>
      <c r="N217" t="s">
        <v>57</v>
      </c>
      <c r="P217" t="s">
        <v>22</v>
      </c>
      <c r="Q217" s="1">
        <v>43929.472361111111</v>
      </c>
    </row>
    <row r="218" spans="1:17" outlineLevel="2" x14ac:dyDescent="0.35">
      <c r="A218" s="1">
        <v>43916</v>
      </c>
      <c r="B218" t="s">
        <v>24</v>
      </c>
      <c r="C218" t="s">
        <v>1566</v>
      </c>
      <c r="F218" t="s">
        <v>1567</v>
      </c>
      <c r="G218" t="s">
        <v>330</v>
      </c>
      <c r="H218" t="s">
        <v>470</v>
      </c>
      <c r="I218" t="s">
        <v>471</v>
      </c>
      <c r="J218" s="2">
        <v>75</v>
      </c>
      <c r="K218" s="3">
        <v>2066.25</v>
      </c>
      <c r="L218" t="s">
        <v>30</v>
      </c>
      <c r="M218" t="s">
        <v>31</v>
      </c>
      <c r="N218" t="s">
        <v>57</v>
      </c>
      <c r="P218" t="s">
        <v>22</v>
      </c>
      <c r="Q218" s="1">
        <v>43929.472361111111</v>
      </c>
    </row>
    <row r="219" spans="1:17" outlineLevel="2" x14ac:dyDescent="0.35">
      <c r="A219" s="1">
        <v>43916</v>
      </c>
      <c r="B219" t="s">
        <v>24</v>
      </c>
      <c r="C219" t="s">
        <v>1568</v>
      </c>
      <c r="F219" t="s">
        <v>1569</v>
      </c>
      <c r="G219" t="s">
        <v>330</v>
      </c>
      <c r="H219" t="s">
        <v>470</v>
      </c>
      <c r="I219" t="s">
        <v>471</v>
      </c>
      <c r="J219" s="2">
        <v>75</v>
      </c>
      <c r="K219" s="3">
        <v>2066.25</v>
      </c>
      <c r="L219" t="s">
        <v>30</v>
      </c>
      <c r="M219" t="s">
        <v>31</v>
      </c>
      <c r="N219" t="s">
        <v>57</v>
      </c>
      <c r="P219" t="s">
        <v>22</v>
      </c>
      <c r="Q219" s="1">
        <v>43929.472361111111</v>
      </c>
    </row>
    <row r="220" spans="1:17" outlineLevel="2" x14ac:dyDescent="0.35">
      <c r="A220" s="1">
        <v>43916</v>
      </c>
      <c r="B220" t="s">
        <v>24</v>
      </c>
      <c r="C220" t="s">
        <v>1570</v>
      </c>
      <c r="F220" t="s">
        <v>1571</v>
      </c>
      <c r="G220" t="s">
        <v>330</v>
      </c>
      <c r="H220" t="s">
        <v>470</v>
      </c>
      <c r="I220" t="s">
        <v>471</v>
      </c>
      <c r="J220" s="2">
        <v>75</v>
      </c>
      <c r="K220" s="3">
        <v>2066.25</v>
      </c>
      <c r="L220" t="s">
        <v>30</v>
      </c>
      <c r="M220" t="s">
        <v>31</v>
      </c>
      <c r="N220" t="s">
        <v>57</v>
      </c>
      <c r="P220" t="s">
        <v>22</v>
      </c>
      <c r="Q220" s="1">
        <v>43929.472361111111</v>
      </c>
    </row>
    <row r="221" spans="1:17" outlineLevel="2" x14ac:dyDescent="0.35">
      <c r="A221" s="1">
        <v>43916</v>
      </c>
      <c r="B221" t="s">
        <v>24</v>
      </c>
      <c r="C221" t="s">
        <v>1572</v>
      </c>
      <c r="F221" t="s">
        <v>1573</v>
      </c>
      <c r="G221" t="s">
        <v>330</v>
      </c>
      <c r="H221" t="s">
        <v>470</v>
      </c>
      <c r="I221" t="s">
        <v>471</v>
      </c>
      <c r="J221" s="2">
        <v>75</v>
      </c>
      <c r="K221" s="3">
        <v>2066.25</v>
      </c>
      <c r="L221" t="s">
        <v>30</v>
      </c>
      <c r="M221" t="s">
        <v>31</v>
      </c>
      <c r="N221" t="s">
        <v>57</v>
      </c>
      <c r="P221" t="s">
        <v>22</v>
      </c>
      <c r="Q221" s="1">
        <v>43929.472361111111</v>
      </c>
    </row>
    <row r="222" spans="1:17" outlineLevel="2" x14ac:dyDescent="0.35">
      <c r="A222" s="1">
        <v>43916</v>
      </c>
      <c r="B222" t="s">
        <v>24</v>
      </c>
      <c r="C222" t="s">
        <v>1574</v>
      </c>
      <c r="F222" t="s">
        <v>1575</v>
      </c>
      <c r="G222" t="s">
        <v>330</v>
      </c>
      <c r="H222" t="s">
        <v>470</v>
      </c>
      <c r="I222" t="s">
        <v>471</v>
      </c>
      <c r="J222" s="2">
        <v>75</v>
      </c>
      <c r="K222" s="3">
        <v>2066.25</v>
      </c>
      <c r="L222" t="s">
        <v>30</v>
      </c>
      <c r="M222" t="s">
        <v>31</v>
      </c>
      <c r="N222" t="s">
        <v>57</v>
      </c>
      <c r="P222" t="s">
        <v>22</v>
      </c>
      <c r="Q222" s="1">
        <v>43929.472361111111</v>
      </c>
    </row>
    <row r="223" spans="1:17" outlineLevel="2" x14ac:dyDescent="0.35">
      <c r="A223" s="1">
        <v>43916</v>
      </c>
      <c r="B223" t="s">
        <v>24</v>
      </c>
      <c r="C223" t="s">
        <v>1576</v>
      </c>
      <c r="F223" t="s">
        <v>1577</v>
      </c>
      <c r="G223" t="s">
        <v>330</v>
      </c>
      <c r="H223" t="s">
        <v>470</v>
      </c>
      <c r="I223" t="s">
        <v>471</v>
      </c>
      <c r="J223" s="2">
        <v>75</v>
      </c>
      <c r="K223" s="3">
        <v>2066.25</v>
      </c>
      <c r="L223" t="s">
        <v>30</v>
      </c>
      <c r="M223" t="s">
        <v>31</v>
      </c>
      <c r="N223" t="s">
        <v>57</v>
      </c>
      <c r="P223" t="s">
        <v>22</v>
      </c>
      <c r="Q223" s="1">
        <v>43929.472361111111</v>
      </c>
    </row>
    <row r="224" spans="1:17" outlineLevel="2" x14ac:dyDescent="0.35">
      <c r="A224" s="1">
        <v>43916</v>
      </c>
      <c r="B224" t="s">
        <v>24</v>
      </c>
      <c r="C224" t="s">
        <v>1578</v>
      </c>
      <c r="F224" t="s">
        <v>1579</v>
      </c>
      <c r="G224" t="s">
        <v>330</v>
      </c>
      <c r="H224" t="s">
        <v>470</v>
      </c>
      <c r="I224" t="s">
        <v>471</v>
      </c>
      <c r="J224" s="2">
        <v>75</v>
      </c>
      <c r="K224" s="3">
        <v>2066.25</v>
      </c>
      <c r="L224" t="s">
        <v>30</v>
      </c>
      <c r="M224" t="s">
        <v>31</v>
      </c>
      <c r="N224" t="s">
        <v>57</v>
      </c>
      <c r="P224" t="s">
        <v>22</v>
      </c>
      <c r="Q224" s="1">
        <v>43929.472361111111</v>
      </c>
    </row>
    <row r="225" spans="1:17" outlineLevel="2" x14ac:dyDescent="0.35">
      <c r="A225" s="1">
        <v>43916</v>
      </c>
      <c r="B225" t="s">
        <v>24</v>
      </c>
      <c r="C225" t="s">
        <v>1580</v>
      </c>
      <c r="F225" t="s">
        <v>1581</v>
      </c>
      <c r="G225" t="s">
        <v>330</v>
      </c>
      <c r="H225" t="s">
        <v>470</v>
      </c>
      <c r="I225" t="s">
        <v>471</v>
      </c>
      <c r="J225" s="2">
        <v>70</v>
      </c>
      <c r="K225" s="3">
        <v>1928.5</v>
      </c>
      <c r="L225" t="s">
        <v>30</v>
      </c>
      <c r="M225" t="s">
        <v>31</v>
      </c>
      <c r="N225" t="s">
        <v>57</v>
      </c>
      <c r="P225" t="s">
        <v>22</v>
      </c>
      <c r="Q225" s="1">
        <v>43949.722777777781</v>
      </c>
    </row>
    <row r="226" spans="1:17" outlineLevel="2" x14ac:dyDescent="0.35">
      <c r="A226" s="1">
        <v>43916</v>
      </c>
      <c r="B226" t="s">
        <v>24</v>
      </c>
      <c r="C226" t="s">
        <v>1582</v>
      </c>
      <c r="F226" t="s">
        <v>1583</v>
      </c>
      <c r="G226" t="s">
        <v>330</v>
      </c>
      <c r="H226" t="s">
        <v>470</v>
      </c>
      <c r="I226" t="s">
        <v>471</v>
      </c>
      <c r="J226" s="2">
        <v>40</v>
      </c>
      <c r="K226" s="3">
        <v>1102</v>
      </c>
      <c r="L226" t="s">
        <v>30</v>
      </c>
      <c r="M226" t="s">
        <v>31</v>
      </c>
      <c r="N226" t="s">
        <v>57</v>
      </c>
      <c r="P226" t="s">
        <v>22</v>
      </c>
      <c r="Q226" s="1">
        <v>43929.455636574072</v>
      </c>
    </row>
    <row r="227" spans="1:17" outlineLevel="2" x14ac:dyDescent="0.35">
      <c r="A227" s="1">
        <v>43916</v>
      </c>
      <c r="B227" t="s">
        <v>24</v>
      </c>
      <c r="C227" t="s">
        <v>1584</v>
      </c>
      <c r="F227" t="s">
        <v>1585</v>
      </c>
      <c r="G227" t="s">
        <v>330</v>
      </c>
      <c r="H227" t="s">
        <v>470</v>
      </c>
      <c r="I227" t="s">
        <v>471</v>
      </c>
      <c r="J227" s="2">
        <v>115</v>
      </c>
      <c r="K227" s="3">
        <v>3168.25</v>
      </c>
      <c r="L227" t="s">
        <v>30</v>
      </c>
      <c r="M227" t="s">
        <v>31</v>
      </c>
      <c r="N227" t="s">
        <v>57</v>
      </c>
      <c r="P227" t="s">
        <v>22</v>
      </c>
      <c r="Q227" s="1">
        <v>43929.472361111111</v>
      </c>
    </row>
    <row r="228" spans="1:17" outlineLevel="2" x14ac:dyDescent="0.35">
      <c r="A228" s="1">
        <v>43916</v>
      </c>
      <c r="B228" t="s">
        <v>24</v>
      </c>
      <c r="C228" t="s">
        <v>1586</v>
      </c>
      <c r="F228" t="s">
        <v>1583</v>
      </c>
      <c r="G228" t="s">
        <v>330</v>
      </c>
      <c r="H228" t="s">
        <v>470</v>
      </c>
      <c r="I228" t="s">
        <v>471</v>
      </c>
      <c r="J228" s="2">
        <v>75</v>
      </c>
      <c r="K228" s="3">
        <v>2066.25</v>
      </c>
      <c r="L228" t="s">
        <v>30</v>
      </c>
      <c r="M228" t="s">
        <v>31</v>
      </c>
      <c r="N228" t="s">
        <v>57</v>
      </c>
      <c r="P228" t="s">
        <v>22</v>
      </c>
      <c r="Q228" s="1">
        <v>43929.472361111111</v>
      </c>
    </row>
    <row r="229" spans="1:17" outlineLevel="2" x14ac:dyDescent="0.35">
      <c r="A229" s="1">
        <v>43916</v>
      </c>
      <c r="B229" t="s">
        <v>24</v>
      </c>
      <c r="C229" t="s">
        <v>1587</v>
      </c>
      <c r="F229" t="s">
        <v>1588</v>
      </c>
      <c r="G229" t="s">
        <v>330</v>
      </c>
      <c r="H229" t="s">
        <v>470</v>
      </c>
      <c r="I229" t="s">
        <v>471</v>
      </c>
      <c r="J229" s="2">
        <v>115</v>
      </c>
      <c r="K229" s="3">
        <v>3168.25</v>
      </c>
      <c r="L229" t="s">
        <v>30</v>
      </c>
      <c r="M229" t="s">
        <v>31</v>
      </c>
      <c r="N229" t="s">
        <v>57</v>
      </c>
      <c r="P229" t="s">
        <v>22</v>
      </c>
      <c r="Q229" s="1">
        <v>43929.472361111111</v>
      </c>
    </row>
    <row r="230" spans="1:17" outlineLevel="2" x14ac:dyDescent="0.35">
      <c r="A230" s="1">
        <v>43916</v>
      </c>
      <c r="B230" t="s">
        <v>24</v>
      </c>
      <c r="C230" t="s">
        <v>1589</v>
      </c>
      <c r="F230" t="s">
        <v>1590</v>
      </c>
      <c r="G230" t="s">
        <v>330</v>
      </c>
      <c r="H230" t="s">
        <v>470</v>
      </c>
      <c r="I230" t="s">
        <v>471</v>
      </c>
      <c r="J230" s="2">
        <v>75</v>
      </c>
      <c r="K230" s="3">
        <v>2066.25</v>
      </c>
      <c r="L230" t="s">
        <v>30</v>
      </c>
      <c r="M230" t="s">
        <v>31</v>
      </c>
      <c r="N230" t="s">
        <v>57</v>
      </c>
      <c r="P230" t="s">
        <v>22</v>
      </c>
      <c r="Q230" s="1">
        <v>43929.472361111111</v>
      </c>
    </row>
    <row r="231" spans="1:17" outlineLevel="2" x14ac:dyDescent="0.35">
      <c r="A231" s="1">
        <v>43916</v>
      </c>
      <c r="B231" t="s">
        <v>24</v>
      </c>
      <c r="C231" t="s">
        <v>1591</v>
      </c>
      <c r="F231" t="s">
        <v>1592</v>
      </c>
      <c r="G231" t="s">
        <v>330</v>
      </c>
      <c r="H231" t="s">
        <v>470</v>
      </c>
      <c r="I231" t="s">
        <v>471</v>
      </c>
      <c r="J231" s="2">
        <v>115</v>
      </c>
      <c r="K231" s="3">
        <v>3168.25</v>
      </c>
      <c r="L231" t="s">
        <v>30</v>
      </c>
      <c r="M231" t="s">
        <v>31</v>
      </c>
      <c r="N231" t="s">
        <v>57</v>
      </c>
      <c r="P231" t="s">
        <v>22</v>
      </c>
      <c r="Q231" s="1">
        <v>43929.472372685188</v>
      </c>
    </row>
    <row r="232" spans="1:17" outlineLevel="2" x14ac:dyDescent="0.35">
      <c r="A232" s="1">
        <v>43916</v>
      </c>
      <c r="B232" t="s">
        <v>24</v>
      </c>
      <c r="C232" t="s">
        <v>1593</v>
      </c>
      <c r="F232" t="s">
        <v>1594</v>
      </c>
      <c r="G232" t="s">
        <v>330</v>
      </c>
      <c r="H232" t="s">
        <v>470</v>
      </c>
      <c r="I232" t="s">
        <v>471</v>
      </c>
      <c r="J232" s="2">
        <v>75</v>
      </c>
      <c r="K232" s="3">
        <v>2066.25</v>
      </c>
      <c r="L232" t="s">
        <v>30</v>
      </c>
      <c r="M232" t="s">
        <v>31</v>
      </c>
      <c r="N232" t="s">
        <v>57</v>
      </c>
      <c r="P232" t="s">
        <v>22</v>
      </c>
      <c r="Q232" s="1">
        <v>43929.472361111111</v>
      </c>
    </row>
    <row r="233" spans="1:17" outlineLevel="2" x14ac:dyDescent="0.35">
      <c r="A233" s="1">
        <v>43916</v>
      </c>
      <c r="B233" t="s">
        <v>24</v>
      </c>
      <c r="C233" t="s">
        <v>1595</v>
      </c>
      <c r="F233" t="s">
        <v>1596</v>
      </c>
      <c r="G233" t="s">
        <v>330</v>
      </c>
      <c r="H233" t="s">
        <v>470</v>
      </c>
      <c r="I233" t="s">
        <v>471</v>
      </c>
      <c r="J233" s="2">
        <v>75</v>
      </c>
      <c r="K233" s="3">
        <v>2066.25</v>
      </c>
      <c r="L233" t="s">
        <v>30</v>
      </c>
      <c r="M233" t="s">
        <v>31</v>
      </c>
      <c r="N233" t="s">
        <v>57</v>
      </c>
      <c r="P233" t="s">
        <v>22</v>
      </c>
      <c r="Q233" s="1">
        <v>43929.472361111111</v>
      </c>
    </row>
    <row r="234" spans="1:17" outlineLevel="2" x14ac:dyDescent="0.35">
      <c r="A234" s="1">
        <v>43916</v>
      </c>
      <c r="B234" t="s">
        <v>24</v>
      </c>
      <c r="C234" t="s">
        <v>1597</v>
      </c>
      <c r="F234" t="s">
        <v>1598</v>
      </c>
      <c r="G234" t="s">
        <v>330</v>
      </c>
      <c r="H234" t="s">
        <v>470</v>
      </c>
      <c r="I234" t="s">
        <v>471</v>
      </c>
      <c r="J234" s="2">
        <v>40</v>
      </c>
      <c r="K234" s="3">
        <v>1102</v>
      </c>
      <c r="L234" t="s">
        <v>30</v>
      </c>
      <c r="M234" t="s">
        <v>31</v>
      </c>
      <c r="N234" t="s">
        <v>57</v>
      </c>
      <c r="P234" t="s">
        <v>22</v>
      </c>
      <c r="Q234" s="1">
        <v>43929.455636574072</v>
      </c>
    </row>
    <row r="235" spans="1:17" outlineLevel="2" x14ac:dyDescent="0.35">
      <c r="A235" s="1">
        <v>43916</v>
      </c>
      <c r="B235" t="s">
        <v>24</v>
      </c>
      <c r="C235" t="s">
        <v>1599</v>
      </c>
      <c r="F235" t="s">
        <v>1600</v>
      </c>
      <c r="G235" t="s">
        <v>330</v>
      </c>
      <c r="H235" t="s">
        <v>470</v>
      </c>
      <c r="I235" t="s">
        <v>471</v>
      </c>
      <c r="J235" s="2">
        <v>75</v>
      </c>
      <c r="K235" s="3">
        <v>2066.25</v>
      </c>
      <c r="L235" t="s">
        <v>30</v>
      </c>
      <c r="M235" t="s">
        <v>31</v>
      </c>
      <c r="N235" t="s">
        <v>57</v>
      </c>
      <c r="P235" t="s">
        <v>22</v>
      </c>
      <c r="Q235" s="1">
        <v>43929.472361111111</v>
      </c>
    </row>
    <row r="236" spans="1:17" outlineLevel="2" x14ac:dyDescent="0.35">
      <c r="A236" s="1">
        <v>43916</v>
      </c>
      <c r="B236" t="s">
        <v>24</v>
      </c>
      <c r="C236" t="s">
        <v>1601</v>
      </c>
      <c r="F236" t="s">
        <v>1602</v>
      </c>
      <c r="G236" t="s">
        <v>330</v>
      </c>
      <c r="H236" t="s">
        <v>470</v>
      </c>
      <c r="I236" t="s">
        <v>471</v>
      </c>
      <c r="J236" s="2">
        <v>40</v>
      </c>
      <c r="K236" s="3">
        <v>1102</v>
      </c>
      <c r="L236" t="s">
        <v>30</v>
      </c>
      <c r="M236" t="s">
        <v>31</v>
      </c>
      <c r="N236" t="s">
        <v>57</v>
      </c>
      <c r="P236" t="s">
        <v>22</v>
      </c>
      <c r="Q236" s="1">
        <v>43929.455636574072</v>
      </c>
    </row>
    <row r="237" spans="1:17" outlineLevel="2" x14ac:dyDescent="0.35">
      <c r="A237" s="1">
        <v>43916</v>
      </c>
      <c r="B237" t="s">
        <v>24</v>
      </c>
      <c r="C237" t="s">
        <v>1603</v>
      </c>
      <c r="F237" t="s">
        <v>1600</v>
      </c>
      <c r="G237" t="s">
        <v>330</v>
      </c>
      <c r="H237" t="s">
        <v>470</v>
      </c>
      <c r="I237" t="s">
        <v>471</v>
      </c>
      <c r="J237" s="2">
        <v>75</v>
      </c>
      <c r="K237" s="3">
        <v>2066.25</v>
      </c>
      <c r="L237" t="s">
        <v>30</v>
      </c>
      <c r="M237" t="s">
        <v>31</v>
      </c>
      <c r="N237" t="s">
        <v>57</v>
      </c>
      <c r="P237" t="s">
        <v>22</v>
      </c>
      <c r="Q237" s="1">
        <v>43929.472361111111</v>
      </c>
    </row>
    <row r="238" spans="1:17" outlineLevel="2" x14ac:dyDescent="0.35">
      <c r="A238" s="1">
        <v>43878</v>
      </c>
      <c r="B238" t="s">
        <v>24</v>
      </c>
      <c r="C238" t="s">
        <v>630</v>
      </c>
      <c r="D238" t="s">
        <v>631</v>
      </c>
      <c r="F238" t="s">
        <v>631</v>
      </c>
      <c r="G238" t="s">
        <v>470</v>
      </c>
      <c r="H238" t="s">
        <v>330</v>
      </c>
      <c r="I238" t="s">
        <v>471</v>
      </c>
      <c r="J238" s="2">
        <v>75</v>
      </c>
      <c r="K238" s="3">
        <v>1859.63</v>
      </c>
      <c r="L238" t="s">
        <v>30</v>
      </c>
      <c r="M238" t="s">
        <v>31</v>
      </c>
      <c r="N238" t="s">
        <v>57</v>
      </c>
      <c r="P238" t="s">
        <v>22</v>
      </c>
      <c r="Q238" s="1">
        <v>43929.456041666657</v>
      </c>
    </row>
    <row r="239" spans="1:17" outlineLevel="2" x14ac:dyDescent="0.35">
      <c r="A239" s="1">
        <v>43879</v>
      </c>
      <c r="B239" t="s">
        <v>24</v>
      </c>
      <c r="C239" t="s">
        <v>329</v>
      </c>
      <c r="F239" t="s">
        <v>245</v>
      </c>
      <c r="G239" t="s">
        <v>23</v>
      </c>
      <c r="H239" t="s">
        <v>330</v>
      </c>
      <c r="J239" s="2">
        <v>0</v>
      </c>
      <c r="K239" s="3">
        <v>1800</v>
      </c>
      <c r="L239" t="s">
        <v>30</v>
      </c>
      <c r="M239" t="s">
        <v>31</v>
      </c>
      <c r="N239" t="s">
        <v>57</v>
      </c>
      <c r="P239" t="s">
        <v>22</v>
      </c>
      <c r="Q239" s="1">
        <v>43929.458645833343</v>
      </c>
    </row>
    <row r="240" spans="1:17" outlineLevel="2" x14ac:dyDescent="0.35">
      <c r="A240" s="1">
        <v>43879</v>
      </c>
      <c r="B240" t="s">
        <v>24</v>
      </c>
      <c r="C240" t="s">
        <v>331</v>
      </c>
      <c r="F240" t="s">
        <v>257</v>
      </c>
      <c r="G240" t="s">
        <v>23</v>
      </c>
      <c r="H240" t="s">
        <v>330</v>
      </c>
      <c r="J240" s="2">
        <v>0</v>
      </c>
      <c r="K240" s="3">
        <v>1800</v>
      </c>
      <c r="L240" t="s">
        <v>30</v>
      </c>
      <c r="M240" t="s">
        <v>31</v>
      </c>
      <c r="N240" t="s">
        <v>57</v>
      </c>
      <c r="P240" t="s">
        <v>22</v>
      </c>
      <c r="Q240" s="1">
        <v>43929.458645833343</v>
      </c>
    </row>
    <row r="241" spans="1:17" outlineLevel="2" x14ac:dyDescent="0.35">
      <c r="A241" s="1">
        <v>43881</v>
      </c>
      <c r="B241" t="s">
        <v>24</v>
      </c>
      <c r="C241" t="s">
        <v>343</v>
      </c>
      <c r="F241" t="s">
        <v>344</v>
      </c>
      <c r="G241" t="s">
        <v>23</v>
      </c>
      <c r="H241" t="s">
        <v>330</v>
      </c>
      <c r="J241" s="2">
        <v>0</v>
      </c>
      <c r="K241" s="3">
        <v>1800</v>
      </c>
      <c r="L241" t="s">
        <v>30</v>
      </c>
      <c r="M241" t="s">
        <v>31</v>
      </c>
      <c r="N241" t="s">
        <v>57</v>
      </c>
      <c r="P241" t="s">
        <v>22</v>
      </c>
      <c r="Q241" s="1">
        <v>43929.458645833343</v>
      </c>
    </row>
    <row r="242" spans="1:17" outlineLevel="2" x14ac:dyDescent="0.35">
      <c r="A242" s="1">
        <v>43884</v>
      </c>
      <c r="B242" t="s">
        <v>24</v>
      </c>
      <c r="C242" t="s">
        <v>345</v>
      </c>
      <c r="F242" t="s">
        <v>346</v>
      </c>
      <c r="G242" t="s">
        <v>23</v>
      </c>
      <c r="H242" t="s">
        <v>330</v>
      </c>
      <c r="J242" s="2">
        <v>0</v>
      </c>
      <c r="K242" s="3">
        <v>1000</v>
      </c>
      <c r="L242" t="s">
        <v>30</v>
      </c>
      <c r="M242" t="s">
        <v>31</v>
      </c>
      <c r="N242" t="s">
        <v>57</v>
      </c>
      <c r="P242" t="s">
        <v>22</v>
      </c>
      <c r="Q242" s="1">
        <v>43929.492291666669</v>
      </c>
    </row>
    <row r="243" spans="1:17" outlineLevel="2" x14ac:dyDescent="0.35">
      <c r="A243" s="1">
        <v>43885</v>
      </c>
      <c r="B243" t="s">
        <v>24</v>
      </c>
      <c r="C243" t="s">
        <v>351</v>
      </c>
      <c r="F243" t="s">
        <v>352</v>
      </c>
      <c r="G243" t="s">
        <v>23</v>
      </c>
      <c r="H243" t="s">
        <v>330</v>
      </c>
      <c r="J243" s="2">
        <v>0</v>
      </c>
      <c r="K243" s="3">
        <v>1800</v>
      </c>
      <c r="L243" t="s">
        <v>30</v>
      </c>
      <c r="M243" t="s">
        <v>31</v>
      </c>
      <c r="N243" t="s">
        <v>57</v>
      </c>
      <c r="P243" t="s">
        <v>22</v>
      </c>
      <c r="Q243" s="1">
        <v>43929.458645833343</v>
      </c>
    </row>
    <row r="244" spans="1:17" outlineLevel="2" x14ac:dyDescent="0.35">
      <c r="A244" s="1">
        <v>43886</v>
      </c>
      <c r="B244" t="s">
        <v>24</v>
      </c>
      <c r="C244" t="s">
        <v>361</v>
      </c>
      <c r="F244" t="s">
        <v>362</v>
      </c>
      <c r="G244" t="s">
        <v>23</v>
      </c>
      <c r="H244" t="s">
        <v>330</v>
      </c>
      <c r="J244" s="2">
        <v>0</v>
      </c>
      <c r="K244" s="3">
        <v>3600</v>
      </c>
      <c r="L244" t="s">
        <v>30</v>
      </c>
      <c r="M244" t="s">
        <v>31</v>
      </c>
      <c r="N244" t="s">
        <v>57</v>
      </c>
      <c r="P244" t="s">
        <v>22</v>
      </c>
      <c r="Q244" s="1">
        <v>43929.49119212963</v>
      </c>
    </row>
    <row r="245" spans="1:17" outlineLevel="2" x14ac:dyDescent="0.35">
      <c r="A245" s="1">
        <v>43886</v>
      </c>
      <c r="B245" t="s">
        <v>24</v>
      </c>
      <c r="C245" t="s">
        <v>363</v>
      </c>
      <c r="F245" t="s">
        <v>364</v>
      </c>
      <c r="G245" t="s">
        <v>23</v>
      </c>
      <c r="H245" t="s">
        <v>330</v>
      </c>
      <c r="J245" s="2">
        <v>0</v>
      </c>
      <c r="K245" s="3">
        <v>1800</v>
      </c>
      <c r="L245" t="s">
        <v>30</v>
      </c>
      <c r="M245" t="s">
        <v>31</v>
      </c>
      <c r="N245" t="s">
        <v>57</v>
      </c>
      <c r="P245" t="s">
        <v>22</v>
      </c>
      <c r="Q245" s="1">
        <v>43929.458645833343</v>
      </c>
    </row>
    <row r="246" spans="1:17" outlineLevel="2" x14ac:dyDescent="0.35">
      <c r="A246" s="1">
        <v>43887</v>
      </c>
      <c r="B246" t="s">
        <v>24</v>
      </c>
      <c r="C246" t="s">
        <v>365</v>
      </c>
      <c r="F246" t="s">
        <v>366</v>
      </c>
      <c r="G246" t="s">
        <v>23</v>
      </c>
      <c r="H246" t="s">
        <v>330</v>
      </c>
      <c r="J246" s="2">
        <v>0</v>
      </c>
      <c r="K246" s="3">
        <v>1800</v>
      </c>
      <c r="L246" t="s">
        <v>30</v>
      </c>
      <c r="M246" t="s">
        <v>31</v>
      </c>
      <c r="N246" t="s">
        <v>57</v>
      </c>
      <c r="P246" t="s">
        <v>22</v>
      </c>
      <c r="Q246" s="1">
        <v>43929.458645833343</v>
      </c>
    </row>
    <row r="247" spans="1:17" outlineLevel="2" x14ac:dyDescent="0.35">
      <c r="A247" s="1">
        <v>43889</v>
      </c>
      <c r="B247" t="s">
        <v>24</v>
      </c>
      <c r="C247" t="s">
        <v>674</v>
      </c>
      <c r="D247" t="s">
        <v>474</v>
      </c>
      <c r="F247" t="s">
        <v>474</v>
      </c>
      <c r="G247" t="s">
        <v>470</v>
      </c>
      <c r="H247" t="s">
        <v>330</v>
      </c>
      <c r="I247" t="s">
        <v>471</v>
      </c>
      <c r="J247" s="2">
        <v>125</v>
      </c>
      <c r="K247" s="3">
        <v>3173.75</v>
      </c>
      <c r="L247" t="s">
        <v>30</v>
      </c>
      <c r="M247" t="s">
        <v>31</v>
      </c>
      <c r="N247" t="s">
        <v>57</v>
      </c>
      <c r="P247" t="s">
        <v>22</v>
      </c>
      <c r="Q247" s="1">
        <v>43929.457754629628</v>
      </c>
    </row>
    <row r="248" spans="1:17" outlineLevel="2" x14ac:dyDescent="0.35">
      <c r="A248" s="1">
        <v>43889</v>
      </c>
      <c r="B248" t="s">
        <v>24</v>
      </c>
      <c r="C248" t="s">
        <v>675</v>
      </c>
      <c r="F248" t="s">
        <v>609</v>
      </c>
      <c r="G248" t="s">
        <v>470</v>
      </c>
      <c r="H248" t="s">
        <v>330</v>
      </c>
      <c r="I248" t="s">
        <v>471</v>
      </c>
      <c r="J248" s="2">
        <v>115</v>
      </c>
      <c r="K248" s="3">
        <v>2919.85</v>
      </c>
      <c r="L248" t="s">
        <v>30</v>
      </c>
      <c r="M248" t="s">
        <v>31</v>
      </c>
      <c r="N248" t="s">
        <v>57</v>
      </c>
      <c r="P248" t="s">
        <v>22</v>
      </c>
      <c r="Q248" s="1">
        <v>44090.592835648153</v>
      </c>
    </row>
    <row r="249" spans="1:17" outlineLevel="2" x14ac:dyDescent="0.35">
      <c r="A249" s="1">
        <v>43892</v>
      </c>
      <c r="B249" t="s">
        <v>24</v>
      </c>
      <c r="C249" t="s">
        <v>380</v>
      </c>
      <c r="F249" t="s">
        <v>239</v>
      </c>
      <c r="G249" t="s">
        <v>23</v>
      </c>
      <c r="H249" t="s">
        <v>330</v>
      </c>
      <c r="J249" s="2">
        <v>0</v>
      </c>
      <c r="K249" s="3">
        <v>1800</v>
      </c>
      <c r="L249" t="s">
        <v>30</v>
      </c>
      <c r="M249" t="s">
        <v>31</v>
      </c>
      <c r="N249" t="s">
        <v>57</v>
      </c>
      <c r="P249" t="s">
        <v>22</v>
      </c>
      <c r="Q249" s="1">
        <v>43929.471909722219</v>
      </c>
    </row>
    <row r="250" spans="1:17" outlineLevel="2" x14ac:dyDescent="0.35">
      <c r="A250" s="1">
        <v>43892</v>
      </c>
      <c r="B250" t="s">
        <v>24</v>
      </c>
      <c r="C250" t="s">
        <v>381</v>
      </c>
      <c r="F250" t="s">
        <v>247</v>
      </c>
      <c r="G250" t="s">
        <v>23</v>
      </c>
      <c r="H250" t="s">
        <v>330</v>
      </c>
      <c r="J250" s="2">
        <v>0</v>
      </c>
      <c r="K250" s="3">
        <v>1800</v>
      </c>
      <c r="L250" t="s">
        <v>30</v>
      </c>
      <c r="M250" t="s">
        <v>31</v>
      </c>
      <c r="N250" t="s">
        <v>57</v>
      </c>
      <c r="P250" t="s">
        <v>22</v>
      </c>
      <c r="Q250" s="1">
        <v>43929.471909722219</v>
      </c>
    </row>
    <row r="251" spans="1:17" outlineLevel="2" x14ac:dyDescent="0.35">
      <c r="A251" s="1">
        <v>43892</v>
      </c>
      <c r="B251" t="s">
        <v>24</v>
      </c>
      <c r="C251" t="s">
        <v>676</v>
      </c>
      <c r="F251" t="s">
        <v>677</v>
      </c>
      <c r="G251" t="s">
        <v>470</v>
      </c>
      <c r="H251" t="s">
        <v>330</v>
      </c>
      <c r="I251" t="s">
        <v>471</v>
      </c>
      <c r="J251" s="2">
        <v>75</v>
      </c>
      <c r="K251" s="3">
        <v>1914.38</v>
      </c>
      <c r="L251" t="s">
        <v>30</v>
      </c>
      <c r="M251" t="s">
        <v>31</v>
      </c>
      <c r="N251" t="s">
        <v>57</v>
      </c>
      <c r="P251" t="s">
        <v>22</v>
      </c>
      <c r="Q251" s="1">
        <v>43929.471921296303</v>
      </c>
    </row>
    <row r="252" spans="1:17" outlineLevel="2" x14ac:dyDescent="0.35">
      <c r="A252" s="1">
        <v>43893</v>
      </c>
      <c r="B252" t="s">
        <v>24</v>
      </c>
      <c r="C252" t="s">
        <v>382</v>
      </c>
      <c r="F252" t="s">
        <v>233</v>
      </c>
      <c r="G252" t="s">
        <v>23</v>
      </c>
      <c r="H252" t="s">
        <v>330</v>
      </c>
      <c r="J252" s="2">
        <v>0</v>
      </c>
      <c r="K252" s="3">
        <v>2800</v>
      </c>
      <c r="L252" t="s">
        <v>30</v>
      </c>
      <c r="M252" t="s">
        <v>31</v>
      </c>
      <c r="N252" t="s">
        <v>57</v>
      </c>
      <c r="P252" t="s">
        <v>22</v>
      </c>
      <c r="Q252" s="1">
        <v>43929.471932870372</v>
      </c>
    </row>
    <row r="253" spans="1:17" outlineLevel="2" x14ac:dyDescent="0.35">
      <c r="A253" s="1">
        <v>43893</v>
      </c>
      <c r="B253" t="s">
        <v>24</v>
      </c>
      <c r="C253" t="s">
        <v>383</v>
      </c>
      <c r="F253" t="s">
        <v>239</v>
      </c>
      <c r="G253" t="s">
        <v>23</v>
      </c>
      <c r="H253" t="s">
        <v>330</v>
      </c>
      <c r="J253" s="2">
        <v>0</v>
      </c>
      <c r="K253" s="3">
        <v>1800</v>
      </c>
      <c r="L253" t="s">
        <v>30</v>
      </c>
      <c r="M253" t="s">
        <v>31</v>
      </c>
      <c r="N253" t="s">
        <v>57</v>
      </c>
      <c r="P253" t="s">
        <v>22</v>
      </c>
      <c r="Q253" s="1">
        <v>43929.471909722219</v>
      </c>
    </row>
    <row r="254" spans="1:17" outlineLevel="2" x14ac:dyDescent="0.35">
      <c r="A254" s="1">
        <v>43893</v>
      </c>
      <c r="B254" t="s">
        <v>24</v>
      </c>
      <c r="C254" t="s">
        <v>386</v>
      </c>
      <c r="F254" t="s">
        <v>387</v>
      </c>
      <c r="G254" t="s">
        <v>23</v>
      </c>
      <c r="H254" t="s">
        <v>330</v>
      </c>
      <c r="J254" s="2">
        <v>0</v>
      </c>
      <c r="K254" s="3">
        <v>1800</v>
      </c>
      <c r="L254" t="s">
        <v>30</v>
      </c>
      <c r="M254" t="s">
        <v>31</v>
      </c>
      <c r="N254" t="s">
        <v>57</v>
      </c>
      <c r="P254" t="s">
        <v>22</v>
      </c>
      <c r="Q254" s="1">
        <v>43929.471909722219</v>
      </c>
    </row>
    <row r="255" spans="1:17" outlineLevel="2" x14ac:dyDescent="0.35">
      <c r="A255" s="1">
        <v>43893</v>
      </c>
      <c r="B255" t="s">
        <v>24</v>
      </c>
      <c r="C255" t="s">
        <v>388</v>
      </c>
      <c r="F255" t="s">
        <v>251</v>
      </c>
      <c r="G255" t="s">
        <v>23</v>
      </c>
      <c r="H255" t="s">
        <v>330</v>
      </c>
      <c r="J255" s="2">
        <v>0</v>
      </c>
      <c r="K255" s="3">
        <v>1800</v>
      </c>
      <c r="L255" t="s">
        <v>30</v>
      </c>
      <c r="M255" t="s">
        <v>31</v>
      </c>
      <c r="N255" t="s">
        <v>57</v>
      </c>
      <c r="P255" t="s">
        <v>22</v>
      </c>
      <c r="Q255" s="1">
        <v>43929.471909722219</v>
      </c>
    </row>
    <row r="256" spans="1:17" outlineLevel="2" x14ac:dyDescent="0.35">
      <c r="A256" s="1">
        <v>43893</v>
      </c>
      <c r="B256" t="s">
        <v>24</v>
      </c>
      <c r="C256" t="s">
        <v>686</v>
      </c>
      <c r="F256" t="s">
        <v>631</v>
      </c>
      <c r="G256" t="s">
        <v>470</v>
      </c>
      <c r="H256" t="s">
        <v>330</v>
      </c>
      <c r="I256" t="s">
        <v>471</v>
      </c>
      <c r="J256" s="2">
        <v>75</v>
      </c>
      <c r="K256" s="3">
        <v>1910.63</v>
      </c>
      <c r="L256" t="s">
        <v>30</v>
      </c>
      <c r="M256" t="s">
        <v>31</v>
      </c>
      <c r="N256" t="s">
        <v>57</v>
      </c>
      <c r="P256" t="s">
        <v>22</v>
      </c>
      <c r="Q256" s="1">
        <v>43929.471921296303</v>
      </c>
    </row>
    <row r="257" spans="1:17" outlineLevel="2" x14ac:dyDescent="0.35">
      <c r="A257" s="1">
        <v>43893</v>
      </c>
      <c r="B257" t="s">
        <v>24</v>
      </c>
      <c r="C257" t="s">
        <v>687</v>
      </c>
      <c r="F257" t="s">
        <v>688</v>
      </c>
      <c r="G257" t="s">
        <v>470</v>
      </c>
      <c r="H257" t="s">
        <v>330</v>
      </c>
      <c r="I257" t="s">
        <v>471</v>
      </c>
      <c r="J257" s="2">
        <v>75</v>
      </c>
      <c r="K257" s="3">
        <v>1910.63</v>
      </c>
      <c r="L257" t="s">
        <v>30</v>
      </c>
      <c r="M257" t="s">
        <v>31</v>
      </c>
      <c r="N257" t="s">
        <v>57</v>
      </c>
      <c r="P257" t="s">
        <v>22</v>
      </c>
      <c r="Q257" s="1">
        <v>43929.471921296303</v>
      </c>
    </row>
    <row r="258" spans="1:17" outlineLevel="2" x14ac:dyDescent="0.35">
      <c r="A258" s="1">
        <v>43893</v>
      </c>
      <c r="B258" t="s">
        <v>24</v>
      </c>
      <c r="C258" t="s">
        <v>691</v>
      </c>
      <c r="F258" t="s">
        <v>692</v>
      </c>
      <c r="G258" t="s">
        <v>470</v>
      </c>
      <c r="H258" t="s">
        <v>330</v>
      </c>
      <c r="I258" t="s">
        <v>471</v>
      </c>
      <c r="J258" s="2">
        <v>75</v>
      </c>
      <c r="K258" s="3">
        <v>1910.63</v>
      </c>
      <c r="L258" t="s">
        <v>30</v>
      </c>
      <c r="M258" t="s">
        <v>31</v>
      </c>
      <c r="N258" t="s">
        <v>57</v>
      </c>
      <c r="P258" t="s">
        <v>22</v>
      </c>
      <c r="Q258" s="1">
        <v>43929.471921296303</v>
      </c>
    </row>
    <row r="259" spans="1:17" outlineLevel="2" x14ac:dyDescent="0.35">
      <c r="A259" s="1">
        <v>43894</v>
      </c>
      <c r="B259" t="s">
        <v>24</v>
      </c>
      <c r="C259" t="s">
        <v>389</v>
      </c>
      <c r="F259" t="s">
        <v>390</v>
      </c>
      <c r="G259" t="s">
        <v>23</v>
      </c>
      <c r="H259" t="s">
        <v>330</v>
      </c>
      <c r="J259" s="2">
        <v>0</v>
      </c>
      <c r="K259" s="3">
        <v>1800</v>
      </c>
      <c r="L259" t="s">
        <v>30</v>
      </c>
      <c r="M259" t="s">
        <v>31</v>
      </c>
      <c r="N259" t="s">
        <v>57</v>
      </c>
      <c r="P259" t="s">
        <v>22</v>
      </c>
      <c r="Q259" s="1">
        <v>43929.471909722219</v>
      </c>
    </row>
    <row r="260" spans="1:17" outlineLevel="2" x14ac:dyDescent="0.35">
      <c r="A260" s="1">
        <v>43894</v>
      </c>
      <c r="B260" t="s">
        <v>24</v>
      </c>
      <c r="C260" t="s">
        <v>391</v>
      </c>
      <c r="F260" t="s">
        <v>392</v>
      </c>
      <c r="G260" t="s">
        <v>23</v>
      </c>
      <c r="H260" t="s">
        <v>330</v>
      </c>
      <c r="J260" s="2">
        <v>0</v>
      </c>
      <c r="K260" s="3">
        <v>2000</v>
      </c>
      <c r="L260" t="s">
        <v>30</v>
      </c>
      <c r="M260" t="s">
        <v>31</v>
      </c>
      <c r="N260" t="s">
        <v>57</v>
      </c>
      <c r="P260" t="s">
        <v>22</v>
      </c>
      <c r="Q260" s="1">
        <v>43929.471932870372</v>
      </c>
    </row>
    <row r="261" spans="1:17" outlineLevel="2" x14ac:dyDescent="0.35">
      <c r="A261" s="1">
        <v>43894</v>
      </c>
      <c r="B261" t="s">
        <v>24</v>
      </c>
      <c r="C261" t="s">
        <v>393</v>
      </c>
      <c r="F261" t="s">
        <v>394</v>
      </c>
      <c r="G261" t="s">
        <v>23</v>
      </c>
      <c r="H261" t="s">
        <v>330</v>
      </c>
      <c r="J261" s="2">
        <v>0</v>
      </c>
      <c r="K261" s="3">
        <v>1800</v>
      </c>
      <c r="L261" t="s">
        <v>30</v>
      </c>
      <c r="M261" t="s">
        <v>31</v>
      </c>
      <c r="N261" t="s">
        <v>57</v>
      </c>
      <c r="P261" t="s">
        <v>22</v>
      </c>
      <c r="Q261" s="1">
        <v>43929.471909722219</v>
      </c>
    </row>
    <row r="262" spans="1:17" outlineLevel="2" x14ac:dyDescent="0.35">
      <c r="A262" s="1">
        <v>43894</v>
      </c>
      <c r="B262" t="s">
        <v>24</v>
      </c>
      <c r="C262" t="s">
        <v>395</v>
      </c>
      <c r="F262" t="s">
        <v>396</v>
      </c>
      <c r="G262" t="s">
        <v>23</v>
      </c>
      <c r="H262" t="s">
        <v>330</v>
      </c>
      <c r="J262" s="2">
        <v>0</v>
      </c>
      <c r="K262" s="3">
        <v>1800</v>
      </c>
      <c r="L262" t="s">
        <v>30</v>
      </c>
      <c r="M262" t="s">
        <v>31</v>
      </c>
      <c r="N262" t="s">
        <v>57</v>
      </c>
      <c r="P262" t="s">
        <v>22</v>
      </c>
      <c r="Q262" s="1">
        <v>43929.471909722219</v>
      </c>
    </row>
    <row r="263" spans="1:17" outlineLevel="2" x14ac:dyDescent="0.35">
      <c r="A263" s="1">
        <v>43894</v>
      </c>
      <c r="B263" t="s">
        <v>24</v>
      </c>
      <c r="C263" t="s">
        <v>397</v>
      </c>
      <c r="F263" t="s">
        <v>398</v>
      </c>
      <c r="G263" t="s">
        <v>23</v>
      </c>
      <c r="H263" t="s">
        <v>330</v>
      </c>
      <c r="J263" s="2">
        <v>0</v>
      </c>
      <c r="K263" s="3">
        <v>1800</v>
      </c>
      <c r="L263" t="s">
        <v>30</v>
      </c>
      <c r="M263" t="s">
        <v>31</v>
      </c>
      <c r="N263" t="s">
        <v>57</v>
      </c>
      <c r="P263" t="s">
        <v>22</v>
      </c>
      <c r="Q263" s="1">
        <v>43929.471921296303</v>
      </c>
    </row>
    <row r="264" spans="1:17" outlineLevel="2" x14ac:dyDescent="0.35">
      <c r="A264" s="1">
        <v>43894</v>
      </c>
      <c r="B264" t="s">
        <v>24</v>
      </c>
      <c r="C264" t="s">
        <v>693</v>
      </c>
      <c r="F264" t="s">
        <v>503</v>
      </c>
      <c r="G264" t="s">
        <v>470</v>
      </c>
      <c r="H264" t="s">
        <v>330</v>
      </c>
      <c r="I264" t="s">
        <v>471</v>
      </c>
      <c r="J264" s="2">
        <v>75</v>
      </c>
      <c r="K264" s="3">
        <v>1900.5</v>
      </c>
      <c r="L264" t="s">
        <v>30</v>
      </c>
      <c r="M264" t="s">
        <v>31</v>
      </c>
      <c r="N264" t="s">
        <v>57</v>
      </c>
      <c r="P264" t="s">
        <v>22</v>
      </c>
      <c r="Q264" s="1">
        <v>43929.471921296303</v>
      </c>
    </row>
    <row r="265" spans="1:17" outlineLevel="2" x14ac:dyDescent="0.35">
      <c r="A265" s="1">
        <v>43894</v>
      </c>
      <c r="B265" t="s">
        <v>24</v>
      </c>
      <c r="C265" t="s">
        <v>696</v>
      </c>
      <c r="F265" t="s">
        <v>551</v>
      </c>
      <c r="G265" t="s">
        <v>470</v>
      </c>
      <c r="H265" t="s">
        <v>330</v>
      </c>
      <c r="I265" t="s">
        <v>471</v>
      </c>
      <c r="J265" s="2">
        <v>75</v>
      </c>
      <c r="K265" s="3">
        <v>1900.5</v>
      </c>
      <c r="L265" t="s">
        <v>30</v>
      </c>
      <c r="M265" t="s">
        <v>31</v>
      </c>
      <c r="N265" t="s">
        <v>57</v>
      </c>
      <c r="P265" t="s">
        <v>22</v>
      </c>
      <c r="Q265" s="1">
        <v>43929.471921296303</v>
      </c>
    </row>
    <row r="266" spans="1:17" outlineLevel="2" x14ac:dyDescent="0.35">
      <c r="A266" s="1">
        <v>43894</v>
      </c>
      <c r="B266" t="s">
        <v>24</v>
      </c>
      <c r="C266" t="s">
        <v>697</v>
      </c>
      <c r="D266" t="s">
        <v>698</v>
      </c>
      <c r="F266" t="s">
        <v>699</v>
      </c>
      <c r="G266" t="s">
        <v>470</v>
      </c>
      <c r="H266" t="s">
        <v>330</v>
      </c>
      <c r="I266" t="s">
        <v>471</v>
      </c>
      <c r="J266" s="2">
        <v>75</v>
      </c>
      <c r="K266" s="3">
        <v>1900.5</v>
      </c>
      <c r="L266" t="s">
        <v>30</v>
      </c>
      <c r="M266" t="s">
        <v>31</v>
      </c>
      <c r="N266" t="s">
        <v>57</v>
      </c>
      <c r="P266" t="s">
        <v>22</v>
      </c>
      <c r="Q266" s="1">
        <v>43929.481006944443</v>
      </c>
    </row>
    <row r="267" spans="1:17" outlineLevel="2" x14ac:dyDescent="0.35">
      <c r="A267" s="1">
        <v>43894</v>
      </c>
      <c r="B267" t="s">
        <v>24</v>
      </c>
      <c r="C267" t="s">
        <v>700</v>
      </c>
      <c r="F267" t="s">
        <v>564</v>
      </c>
      <c r="G267" t="s">
        <v>470</v>
      </c>
      <c r="H267" t="s">
        <v>330</v>
      </c>
      <c r="I267" t="s">
        <v>471</v>
      </c>
      <c r="J267" s="2">
        <v>75</v>
      </c>
      <c r="K267" s="3">
        <v>1900.5</v>
      </c>
      <c r="L267" t="s">
        <v>30</v>
      </c>
      <c r="M267" t="s">
        <v>31</v>
      </c>
      <c r="N267" t="s">
        <v>57</v>
      </c>
      <c r="P267" t="s">
        <v>22</v>
      </c>
      <c r="Q267" s="1">
        <v>43929.471921296303</v>
      </c>
    </row>
    <row r="268" spans="1:17" outlineLevel="2" x14ac:dyDescent="0.35">
      <c r="A268" s="1">
        <v>43895</v>
      </c>
      <c r="B268" t="s">
        <v>24</v>
      </c>
      <c r="C268" t="s">
        <v>402</v>
      </c>
      <c r="F268" t="s">
        <v>403</v>
      </c>
      <c r="G268" t="s">
        <v>23</v>
      </c>
      <c r="H268" t="s">
        <v>330</v>
      </c>
      <c r="J268" s="2">
        <v>0</v>
      </c>
      <c r="K268" s="3">
        <v>1800</v>
      </c>
      <c r="L268" t="s">
        <v>30</v>
      </c>
      <c r="M268" t="s">
        <v>31</v>
      </c>
      <c r="N268" t="s">
        <v>57</v>
      </c>
      <c r="P268" t="s">
        <v>22</v>
      </c>
      <c r="Q268" s="1">
        <v>43929.471921296303</v>
      </c>
    </row>
    <row r="269" spans="1:17" outlineLevel="2" x14ac:dyDescent="0.35">
      <c r="A269" s="1">
        <v>43895</v>
      </c>
      <c r="B269" t="s">
        <v>24</v>
      </c>
      <c r="C269" t="s">
        <v>404</v>
      </c>
      <c r="F269" t="s">
        <v>265</v>
      </c>
      <c r="G269" t="s">
        <v>23</v>
      </c>
      <c r="H269" t="s">
        <v>330</v>
      </c>
      <c r="J269" s="2">
        <v>0</v>
      </c>
      <c r="K269" s="3">
        <v>1800</v>
      </c>
      <c r="L269" t="s">
        <v>30</v>
      </c>
      <c r="M269" t="s">
        <v>31</v>
      </c>
      <c r="N269" t="s">
        <v>57</v>
      </c>
      <c r="P269" t="s">
        <v>22</v>
      </c>
      <c r="Q269" s="1">
        <v>43929.471921296303</v>
      </c>
    </row>
    <row r="270" spans="1:17" outlineLevel="2" x14ac:dyDescent="0.35">
      <c r="A270" s="1">
        <v>43895</v>
      </c>
      <c r="B270" t="s">
        <v>24</v>
      </c>
      <c r="C270" t="s">
        <v>701</v>
      </c>
      <c r="F270" t="s">
        <v>503</v>
      </c>
      <c r="G270" t="s">
        <v>470</v>
      </c>
      <c r="H270" t="s">
        <v>330</v>
      </c>
      <c r="I270" t="s">
        <v>471</v>
      </c>
      <c r="J270" s="2">
        <v>75</v>
      </c>
      <c r="K270" s="3">
        <v>1901.63</v>
      </c>
      <c r="L270" t="s">
        <v>30</v>
      </c>
      <c r="M270" t="s">
        <v>31</v>
      </c>
      <c r="N270" t="s">
        <v>57</v>
      </c>
      <c r="P270" t="s">
        <v>22</v>
      </c>
      <c r="Q270" s="1">
        <v>43929.471921296303</v>
      </c>
    </row>
    <row r="271" spans="1:17" outlineLevel="2" x14ac:dyDescent="0.35">
      <c r="A271" s="1">
        <v>43895</v>
      </c>
      <c r="B271" t="s">
        <v>24</v>
      </c>
      <c r="C271" t="s">
        <v>702</v>
      </c>
      <c r="D271" t="s">
        <v>703</v>
      </c>
      <c r="F271" t="s">
        <v>703</v>
      </c>
      <c r="G271" t="s">
        <v>470</v>
      </c>
      <c r="H271" t="s">
        <v>330</v>
      </c>
      <c r="I271" t="s">
        <v>471</v>
      </c>
      <c r="J271" s="2">
        <v>70</v>
      </c>
      <c r="K271" s="3">
        <v>1774.85</v>
      </c>
      <c r="L271" t="s">
        <v>30</v>
      </c>
      <c r="M271" t="s">
        <v>31</v>
      </c>
      <c r="N271" t="s">
        <v>57</v>
      </c>
      <c r="P271" t="s">
        <v>22</v>
      </c>
      <c r="Q271" s="1">
        <v>43949.722777777781</v>
      </c>
    </row>
    <row r="272" spans="1:17" outlineLevel="2" x14ac:dyDescent="0.35">
      <c r="A272" s="1">
        <v>43895</v>
      </c>
      <c r="B272" t="s">
        <v>24</v>
      </c>
      <c r="C272" t="s">
        <v>704</v>
      </c>
      <c r="F272" t="s">
        <v>705</v>
      </c>
      <c r="G272" t="s">
        <v>470</v>
      </c>
      <c r="H272" t="s">
        <v>330</v>
      </c>
      <c r="I272" t="s">
        <v>471</v>
      </c>
      <c r="J272" s="2">
        <v>40</v>
      </c>
      <c r="K272" s="3">
        <v>1014.2</v>
      </c>
      <c r="L272" t="s">
        <v>30</v>
      </c>
      <c r="M272" t="s">
        <v>31</v>
      </c>
      <c r="N272" t="s">
        <v>57</v>
      </c>
      <c r="P272" t="s">
        <v>22</v>
      </c>
      <c r="Q272" s="1">
        <v>43929.455416666657</v>
      </c>
    </row>
    <row r="273" spans="1:17" outlineLevel="2" x14ac:dyDescent="0.35">
      <c r="A273" s="1">
        <v>43895</v>
      </c>
      <c r="B273" t="s">
        <v>24</v>
      </c>
      <c r="C273" t="s">
        <v>706</v>
      </c>
      <c r="F273" t="s">
        <v>611</v>
      </c>
      <c r="G273" t="s">
        <v>470</v>
      </c>
      <c r="H273" t="s">
        <v>330</v>
      </c>
      <c r="I273" t="s">
        <v>471</v>
      </c>
      <c r="J273" s="2">
        <v>115</v>
      </c>
      <c r="K273" s="3">
        <v>2915.83</v>
      </c>
      <c r="L273" t="s">
        <v>30</v>
      </c>
      <c r="M273" t="s">
        <v>31</v>
      </c>
      <c r="N273" t="s">
        <v>57</v>
      </c>
      <c r="P273" t="s">
        <v>22</v>
      </c>
      <c r="Q273" s="1">
        <v>43929.471932870372</v>
      </c>
    </row>
    <row r="274" spans="1:17" outlineLevel="2" x14ac:dyDescent="0.35">
      <c r="A274" s="1">
        <v>43895</v>
      </c>
      <c r="B274" t="s">
        <v>24</v>
      </c>
      <c r="C274" t="s">
        <v>707</v>
      </c>
      <c r="F274" t="s">
        <v>708</v>
      </c>
      <c r="G274" t="s">
        <v>470</v>
      </c>
      <c r="H274" t="s">
        <v>330</v>
      </c>
      <c r="I274" t="s">
        <v>471</v>
      </c>
      <c r="J274" s="2">
        <v>75</v>
      </c>
      <c r="K274" s="3">
        <v>1901.63</v>
      </c>
      <c r="L274" t="s">
        <v>30</v>
      </c>
      <c r="M274" t="s">
        <v>31</v>
      </c>
      <c r="N274" t="s">
        <v>57</v>
      </c>
      <c r="P274" t="s">
        <v>22</v>
      </c>
      <c r="Q274" s="1">
        <v>43929.471921296303</v>
      </c>
    </row>
    <row r="275" spans="1:17" outlineLevel="2" x14ac:dyDescent="0.35">
      <c r="A275" s="1">
        <v>43896</v>
      </c>
      <c r="B275" t="s">
        <v>24</v>
      </c>
      <c r="C275" t="s">
        <v>415</v>
      </c>
      <c r="F275" t="s">
        <v>267</v>
      </c>
      <c r="G275" t="s">
        <v>23</v>
      </c>
      <c r="H275" t="s">
        <v>330</v>
      </c>
      <c r="J275" s="2">
        <v>0</v>
      </c>
      <c r="K275" s="3">
        <v>3600</v>
      </c>
      <c r="L275" t="s">
        <v>30</v>
      </c>
      <c r="M275" t="s">
        <v>31</v>
      </c>
      <c r="N275" t="s">
        <v>57</v>
      </c>
      <c r="P275" t="s">
        <v>22</v>
      </c>
      <c r="Q275" s="1">
        <v>43929.471932870372</v>
      </c>
    </row>
    <row r="276" spans="1:17" outlineLevel="2" x14ac:dyDescent="0.35">
      <c r="A276" s="1">
        <v>43896</v>
      </c>
      <c r="B276" t="s">
        <v>24</v>
      </c>
      <c r="C276" t="s">
        <v>418</v>
      </c>
      <c r="D276" t="s">
        <v>259</v>
      </c>
      <c r="F276" t="s">
        <v>259</v>
      </c>
      <c r="G276" t="s">
        <v>23</v>
      </c>
      <c r="H276" t="s">
        <v>330</v>
      </c>
      <c r="J276" s="2">
        <v>0</v>
      </c>
      <c r="K276" s="3">
        <v>1800</v>
      </c>
      <c r="L276" t="s">
        <v>30</v>
      </c>
      <c r="M276" t="s">
        <v>31</v>
      </c>
      <c r="N276" t="s">
        <v>57</v>
      </c>
      <c r="P276" t="s">
        <v>22</v>
      </c>
      <c r="Q276" s="1">
        <v>43929.491689814808</v>
      </c>
    </row>
    <row r="277" spans="1:17" outlineLevel="2" x14ac:dyDescent="0.35">
      <c r="A277" s="1">
        <v>43896</v>
      </c>
      <c r="B277" t="s">
        <v>24</v>
      </c>
      <c r="C277" t="s">
        <v>419</v>
      </c>
      <c r="F277" t="s">
        <v>420</v>
      </c>
      <c r="G277" t="s">
        <v>23</v>
      </c>
      <c r="H277" t="s">
        <v>330</v>
      </c>
      <c r="J277" s="2">
        <v>0</v>
      </c>
      <c r="K277" s="3">
        <v>1800</v>
      </c>
      <c r="L277" t="s">
        <v>30</v>
      </c>
      <c r="M277" t="s">
        <v>31</v>
      </c>
      <c r="N277" t="s">
        <v>57</v>
      </c>
      <c r="P277" t="s">
        <v>22</v>
      </c>
      <c r="Q277" s="1">
        <v>43929.471921296303</v>
      </c>
    </row>
    <row r="278" spans="1:17" outlineLevel="2" x14ac:dyDescent="0.35">
      <c r="A278" s="1">
        <v>43896</v>
      </c>
      <c r="B278" t="s">
        <v>24</v>
      </c>
      <c r="C278" t="s">
        <v>421</v>
      </c>
      <c r="F278" t="s">
        <v>422</v>
      </c>
      <c r="G278" t="s">
        <v>23</v>
      </c>
      <c r="H278" t="s">
        <v>330</v>
      </c>
      <c r="J278" s="2">
        <v>0</v>
      </c>
      <c r="K278" s="3">
        <v>1000</v>
      </c>
      <c r="L278" t="s">
        <v>30</v>
      </c>
      <c r="M278" t="s">
        <v>31</v>
      </c>
      <c r="N278" t="s">
        <v>57</v>
      </c>
      <c r="P278" t="s">
        <v>22</v>
      </c>
      <c r="Q278" s="1">
        <v>43929.471909722219</v>
      </c>
    </row>
    <row r="279" spans="1:17" outlineLevel="2" x14ac:dyDescent="0.35">
      <c r="A279" s="1">
        <v>43896</v>
      </c>
      <c r="B279" t="s">
        <v>24</v>
      </c>
      <c r="C279" t="s">
        <v>424</v>
      </c>
      <c r="F279" t="s">
        <v>50</v>
      </c>
      <c r="G279" t="s">
        <v>23</v>
      </c>
      <c r="H279" t="s">
        <v>330</v>
      </c>
      <c r="J279" s="2">
        <v>0</v>
      </c>
      <c r="K279" s="3">
        <v>3600</v>
      </c>
      <c r="L279" t="s">
        <v>30</v>
      </c>
      <c r="M279" t="s">
        <v>31</v>
      </c>
      <c r="N279" t="s">
        <v>57</v>
      </c>
      <c r="P279" t="s">
        <v>22</v>
      </c>
      <c r="Q279" s="1">
        <v>43929.471932870372</v>
      </c>
    </row>
    <row r="280" spans="1:17" outlineLevel="2" x14ac:dyDescent="0.35">
      <c r="A280" s="1">
        <v>43896</v>
      </c>
      <c r="B280" t="s">
        <v>24</v>
      </c>
      <c r="C280" t="s">
        <v>709</v>
      </c>
      <c r="F280" t="s">
        <v>710</v>
      </c>
      <c r="G280" t="s">
        <v>470</v>
      </c>
      <c r="H280" t="s">
        <v>330</v>
      </c>
      <c r="I280" t="s">
        <v>471</v>
      </c>
      <c r="J280" s="2">
        <v>115</v>
      </c>
      <c r="K280" s="3">
        <v>2927.9</v>
      </c>
      <c r="L280" t="s">
        <v>30</v>
      </c>
      <c r="M280" t="s">
        <v>31</v>
      </c>
      <c r="N280" t="s">
        <v>57</v>
      </c>
      <c r="P280" t="s">
        <v>22</v>
      </c>
      <c r="Q280" s="1">
        <v>43929.471932870372</v>
      </c>
    </row>
    <row r="281" spans="1:17" outlineLevel="2" x14ac:dyDescent="0.35">
      <c r="A281" s="1">
        <v>43896</v>
      </c>
      <c r="B281" t="s">
        <v>24</v>
      </c>
      <c r="C281" t="s">
        <v>711</v>
      </c>
      <c r="F281" t="s">
        <v>528</v>
      </c>
      <c r="G281" t="s">
        <v>470</v>
      </c>
      <c r="H281" t="s">
        <v>330</v>
      </c>
      <c r="I281" t="s">
        <v>471</v>
      </c>
      <c r="J281" s="2">
        <v>75</v>
      </c>
      <c r="K281" s="3">
        <v>1909.5</v>
      </c>
      <c r="L281" t="s">
        <v>30</v>
      </c>
      <c r="M281" t="s">
        <v>31</v>
      </c>
      <c r="N281" t="s">
        <v>57</v>
      </c>
      <c r="P281" t="s">
        <v>22</v>
      </c>
      <c r="Q281" s="1">
        <v>43929.471921296303</v>
      </c>
    </row>
    <row r="282" spans="1:17" outlineLevel="2" x14ac:dyDescent="0.35">
      <c r="A282" s="1">
        <v>43896</v>
      </c>
      <c r="B282" t="s">
        <v>24</v>
      </c>
      <c r="C282" t="s">
        <v>712</v>
      </c>
      <c r="F282" t="s">
        <v>522</v>
      </c>
      <c r="G282" t="s">
        <v>470</v>
      </c>
      <c r="H282" t="s">
        <v>330</v>
      </c>
      <c r="I282" t="s">
        <v>471</v>
      </c>
      <c r="J282" s="2">
        <v>115</v>
      </c>
      <c r="K282" s="3">
        <v>2927.9</v>
      </c>
      <c r="L282" t="s">
        <v>30</v>
      </c>
      <c r="M282" t="s">
        <v>31</v>
      </c>
      <c r="N282" t="s">
        <v>57</v>
      </c>
      <c r="P282" t="s">
        <v>22</v>
      </c>
      <c r="Q282" s="1">
        <v>43929.471932870372</v>
      </c>
    </row>
    <row r="283" spans="1:17" outlineLevel="2" x14ac:dyDescent="0.35">
      <c r="A283" s="1">
        <v>43899</v>
      </c>
      <c r="B283" t="s">
        <v>24</v>
      </c>
      <c r="C283" t="s">
        <v>425</v>
      </c>
      <c r="F283" t="s">
        <v>426</v>
      </c>
      <c r="G283" t="s">
        <v>23</v>
      </c>
      <c r="H283" t="s">
        <v>330</v>
      </c>
      <c r="J283" s="2">
        <v>0</v>
      </c>
      <c r="K283" s="3">
        <v>1000</v>
      </c>
      <c r="L283" t="s">
        <v>30</v>
      </c>
      <c r="M283" t="s">
        <v>31</v>
      </c>
      <c r="N283" t="s">
        <v>57</v>
      </c>
      <c r="P283" t="s">
        <v>22</v>
      </c>
      <c r="Q283" s="1">
        <v>43929.471909722219</v>
      </c>
    </row>
    <row r="284" spans="1:17" outlineLevel="2" x14ac:dyDescent="0.35">
      <c r="A284" s="1">
        <v>43899</v>
      </c>
      <c r="B284" t="s">
        <v>24</v>
      </c>
      <c r="C284" t="s">
        <v>427</v>
      </c>
      <c r="F284" t="s">
        <v>428</v>
      </c>
      <c r="G284" t="s">
        <v>23</v>
      </c>
      <c r="H284" t="s">
        <v>330</v>
      </c>
      <c r="J284" s="2">
        <v>0</v>
      </c>
      <c r="K284" s="3">
        <v>1800</v>
      </c>
      <c r="L284" t="s">
        <v>30</v>
      </c>
      <c r="M284" t="s">
        <v>31</v>
      </c>
      <c r="N284" t="s">
        <v>57</v>
      </c>
      <c r="P284" t="s">
        <v>22</v>
      </c>
      <c r="Q284" s="1">
        <v>43929.450219907398</v>
      </c>
    </row>
    <row r="285" spans="1:17" outlineLevel="2" x14ac:dyDescent="0.35">
      <c r="A285" s="1">
        <v>43899</v>
      </c>
      <c r="B285" t="s">
        <v>24</v>
      </c>
      <c r="C285" t="s">
        <v>431</v>
      </c>
      <c r="F285" t="s">
        <v>241</v>
      </c>
      <c r="G285" t="s">
        <v>23</v>
      </c>
      <c r="H285" t="s">
        <v>330</v>
      </c>
      <c r="J285" s="2">
        <v>0</v>
      </c>
      <c r="K285" s="3">
        <v>1800</v>
      </c>
      <c r="L285" t="s">
        <v>30</v>
      </c>
      <c r="M285" t="s">
        <v>31</v>
      </c>
      <c r="N285" t="s">
        <v>57</v>
      </c>
      <c r="P285" t="s">
        <v>22</v>
      </c>
      <c r="Q285" s="1">
        <v>43929.450219907398</v>
      </c>
    </row>
    <row r="286" spans="1:17" outlineLevel="2" x14ac:dyDescent="0.35">
      <c r="A286" s="1">
        <v>43899</v>
      </c>
      <c r="B286" t="s">
        <v>24</v>
      </c>
      <c r="C286" t="s">
        <v>713</v>
      </c>
      <c r="F286" t="s">
        <v>714</v>
      </c>
      <c r="G286" t="s">
        <v>470</v>
      </c>
      <c r="H286" t="s">
        <v>330</v>
      </c>
      <c r="I286" t="s">
        <v>471</v>
      </c>
      <c r="J286" s="2">
        <v>75</v>
      </c>
      <c r="K286" s="3">
        <v>1912.88</v>
      </c>
      <c r="L286" t="s">
        <v>30</v>
      </c>
      <c r="M286" t="s">
        <v>31</v>
      </c>
      <c r="N286" t="s">
        <v>57</v>
      </c>
      <c r="P286" t="s">
        <v>22</v>
      </c>
      <c r="Q286" s="1">
        <v>43929.471921296303</v>
      </c>
    </row>
    <row r="287" spans="1:17" outlineLevel="2" x14ac:dyDescent="0.35">
      <c r="A287" s="1">
        <v>43899</v>
      </c>
      <c r="B287" t="s">
        <v>24</v>
      </c>
      <c r="C287" t="s">
        <v>715</v>
      </c>
      <c r="F287" t="s">
        <v>716</v>
      </c>
      <c r="G287" t="s">
        <v>470</v>
      </c>
      <c r="H287" t="s">
        <v>330</v>
      </c>
      <c r="I287" t="s">
        <v>471</v>
      </c>
      <c r="J287" s="2">
        <v>75</v>
      </c>
      <c r="K287" s="3">
        <v>1912.88</v>
      </c>
      <c r="L287" t="s">
        <v>30</v>
      </c>
      <c r="M287" t="s">
        <v>31</v>
      </c>
      <c r="N287" t="s">
        <v>57</v>
      </c>
      <c r="P287" t="s">
        <v>22</v>
      </c>
      <c r="Q287" s="1">
        <v>43929.471921296303</v>
      </c>
    </row>
    <row r="288" spans="1:17" outlineLevel="2" x14ac:dyDescent="0.35">
      <c r="A288" s="1">
        <v>43900</v>
      </c>
      <c r="B288" t="s">
        <v>24</v>
      </c>
      <c r="C288" t="s">
        <v>432</v>
      </c>
      <c r="F288" t="s">
        <v>273</v>
      </c>
      <c r="G288" t="s">
        <v>23</v>
      </c>
      <c r="H288" t="s">
        <v>330</v>
      </c>
      <c r="J288" s="2">
        <v>0</v>
      </c>
      <c r="K288" s="3">
        <v>1800</v>
      </c>
      <c r="L288" t="s">
        <v>30</v>
      </c>
      <c r="M288" t="s">
        <v>31</v>
      </c>
      <c r="N288" t="s">
        <v>57</v>
      </c>
      <c r="P288" t="s">
        <v>22</v>
      </c>
      <c r="Q288" s="1">
        <v>43929.450219907398</v>
      </c>
    </row>
    <row r="289" spans="1:17" outlineLevel="2" x14ac:dyDescent="0.35">
      <c r="A289" s="1">
        <v>43900</v>
      </c>
      <c r="B289" t="s">
        <v>24</v>
      </c>
      <c r="C289" t="s">
        <v>717</v>
      </c>
      <c r="F289" t="s">
        <v>718</v>
      </c>
      <c r="G289" t="s">
        <v>470</v>
      </c>
      <c r="H289" t="s">
        <v>330</v>
      </c>
      <c r="I289" t="s">
        <v>471</v>
      </c>
      <c r="J289" s="2">
        <v>40</v>
      </c>
      <c r="K289" s="3">
        <v>1028.5999999999999</v>
      </c>
      <c r="L289" t="s">
        <v>30</v>
      </c>
      <c r="M289" t="s">
        <v>31</v>
      </c>
      <c r="N289" t="s">
        <v>57</v>
      </c>
      <c r="P289" t="s">
        <v>22</v>
      </c>
      <c r="Q289" s="1">
        <v>43929.455416666657</v>
      </c>
    </row>
    <row r="290" spans="1:17" outlineLevel="2" x14ac:dyDescent="0.35">
      <c r="A290" s="1">
        <v>43900</v>
      </c>
      <c r="B290" t="s">
        <v>24</v>
      </c>
      <c r="C290" t="s">
        <v>719</v>
      </c>
      <c r="F290" t="s">
        <v>534</v>
      </c>
      <c r="G290" t="s">
        <v>470</v>
      </c>
      <c r="H290" t="s">
        <v>330</v>
      </c>
      <c r="I290" t="s">
        <v>471</v>
      </c>
      <c r="J290" s="2">
        <v>75</v>
      </c>
      <c r="K290" s="3">
        <v>1928.63</v>
      </c>
      <c r="L290" t="s">
        <v>30</v>
      </c>
      <c r="M290" t="s">
        <v>31</v>
      </c>
      <c r="N290" t="s">
        <v>57</v>
      </c>
      <c r="P290" t="s">
        <v>22</v>
      </c>
      <c r="Q290" s="1">
        <v>43929.471932870372</v>
      </c>
    </row>
    <row r="291" spans="1:17" outlineLevel="2" x14ac:dyDescent="0.35">
      <c r="A291" s="1">
        <v>43900</v>
      </c>
      <c r="B291" t="s">
        <v>24</v>
      </c>
      <c r="C291" t="s">
        <v>720</v>
      </c>
      <c r="F291" t="s">
        <v>688</v>
      </c>
      <c r="G291" t="s">
        <v>470</v>
      </c>
      <c r="H291" t="s">
        <v>330</v>
      </c>
      <c r="I291" t="s">
        <v>471</v>
      </c>
      <c r="J291" s="2">
        <v>40</v>
      </c>
      <c r="K291" s="3">
        <v>1028.5999999999999</v>
      </c>
      <c r="L291" t="s">
        <v>30</v>
      </c>
      <c r="M291" t="s">
        <v>31</v>
      </c>
      <c r="N291" t="s">
        <v>57</v>
      </c>
      <c r="P291" t="s">
        <v>22</v>
      </c>
      <c r="Q291" s="1">
        <v>43929.455416666657</v>
      </c>
    </row>
    <row r="292" spans="1:17" outlineLevel="2" x14ac:dyDescent="0.35">
      <c r="A292" s="1">
        <v>43901</v>
      </c>
      <c r="B292" t="s">
        <v>24</v>
      </c>
      <c r="C292" t="s">
        <v>721</v>
      </c>
      <c r="F292" t="s">
        <v>534</v>
      </c>
      <c r="G292" t="s">
        <v>470</v>
      </c>
      <c r="H292" t="s">
        <v>330</v>
      </c>
      <c r="I292" t="s">
        <v>471</v>
      </c>
      <c r="J292" s="2">
        <v>75</v>
      </c>
      <c r="K292" s="3">
        <v>1932.75</v>
      </c>
      <c r="L292" t="s">
        <v>30</v>
      </c>
      <c r="M292" t="s">
        <v>31</v>
      </c>
      <c r="N292" t="s">
        <v>57</v>
      </c>
      <c r="P292" t="s">
        <v>22</v>
      </c>
      <c r="Q292" s="1">
        <v>43929.471932870372</v>
      </c>
    </row>
    <row r="293" spans="1:17" outlineLevel="2" x14ac:dyDescent="0.35">
      <c r="A293" s="1">
        <v>43686</v>
      </c>
      <c r="B293" t="s">
        <v>24</v>
      </c>
      <c r="C293" t="s">
        <v>53</v>
      </c>
      <c r="D293" t="s">
        <v>54</v>
      </c>
      <c r="F293" t="s">
        <v>55</v>
      </c>
      <c r="G293" t="s">
        <v>23</v>
      </c>
      <c r="H293" t="s">
        <v>56</v>
      </c>
      <c r="J293" s="2">
        <v>0</v>
      </c>
      <c r="K293" s="3">
        <v>1800</v>
      </c>
      <c r="L293" t="s">
        <v>30</v>
      </c>
      <c r="M293" t="s">
        <v>31</v>
      </c>
      <c r="N293" t="s">
        <v>57</v>
      </c>
      <c r="P293" t="s">
        <v>22</v>
      </c>
      <c r="Q293" s="1">
        <v>43889.652592592603</v>
      </c>
    </row>
    <row r="294" spans="1:17" outlineLevel="2" x14ac:dyDescent="0.35">
      <c r="A294" s="1">
        <v>43689</v>
      </c>
      <c r="B294" t="s">
        <v>24</v>
      </c>
      <c r="C294" t="s">
        <v>68</v>
      </c>
      <c r="D294" t="s">
        <v>69</v>
      </c>
      <c r="E294" t="s">
        <v>70</v>
      </c>
      <c r="F294" t="s">
        <v>72</v>
      </c>
      <c r="G294" t="s">
        <v>23</v>
      </c>
      <c r="H294" t="s">
        <v>56</v>
      </c>
      <c r="J294" s="2">
        <v>0</v>
      </c>
      <c r="K294" s="3">
        <v>1800</v>
      </c>
      <c r="L294" t="s">
        <v>30</v>
      </c>
      <c r="M294" t="s">
        <v>31</v>
      </c>
      <c r="N294" t="s">
        <v>57</v>
      </c>
      <c r="P294" t="s">
        <v>22</v>
      </c>
      <c r="Q294" s="1">
        <v>43889.652592592603</v>
      </c>
    </row>
    <row r="295" spans="1:17" outlineLevel="2" x14ac:dyDescent="0.35">
      <c r="A295" s="1">
        <v>43689</v>
      </c>
      <c r="B295" t="s">
        <v>24</v>
      </c>
      <c r="C295" t="s">
        <v>85</v>
      </c>
      <c r="D295" t="s">
        <v>86</v>
      </c>
      <c r="E295" t="s">
        <v>87</v>
      </c>
      <c r="F295" t="s">
        <v>72</v>
      </c>
      <c r="G295" t="s">
        <v>23</v>
      </c>
      <c r="H295" t="s">
        <v>56</v>
      </c>
      <c r="J295" s="2">
        <v>0</v>
      </c>
      <c r="K295" s="3">
        <v>1800</v>
      </c>
      <c r="L295" t="s">
        <v>30</v>
      </c>
      <c r="M295" t="s">
        <v>31</v>
      </c>
      <c r="N295" t="s">
        <v>57</v>
      </c>
      <c r="P295" t="s">
        <v>22</v>
      </c>
      <c r="Q295" s="1">
        <v>43889.652592592603</v>
      </c>
    </row>
    <row r="296" spans="1:17" outlineLevel="2" x14ac:dyDescent="0.35">
      <c r="A296" s="1">
        <v>43689</v>
      </c>
      <c r="B296" t="s">
        <v>24</v>
      </c>
      <c r="C296" t="s">
        <v>479</v>
      </c>
      <c r="D296" t="s">
        <v>480</v>
      </c>
      <c r="E296" t="s">
        <v>481</v>
      </c>
      <c r="F296" t="s">
        <v>483</v>
      </c>
      <c r="G296" t="s">
        <v>470</v>
      </c>
      <c r="H296" t="s">
        <v>56</v>
      </c>
      <c r="I296" t="s">
        <v>471</v>
      </c>
      <c r="J296" s="2">
        <v>70</v>
      </c>
      <c r="K296" s="3">
        <v>1808.1</v>
      </c>
      <c r="L296" t="s">
        <v>30</v>
      </c>
      <c r="M296" t="s">
        <v>31</v>
      </c>
      <c r="N296" t="s">
        <v>57</v>
      </c>
      <c r="P296" t="s">
        <v>22</v>
      </c>
      <c r="Q296" s="1">
        <v>43889.652592592603</v>
      </c>
    </row>
    <row r="297" spans="1:17" outlineLevel="2" x14ac:dyDescent="0.35">
      <c r="A297" s="1">
        <v>43690</v>
      </c>
      <c r="B297" t="s">
        <v>24</v>
      </c>
      <c r="C297" t="s">
        <v>97</v>
      </c>
      <c r="D297" t="s">
        <v>98</v>
      </c>
      <c r="E297" t="s">
        <v>99</v>
      </c>
      <c r="F297" t="s">
        <v>72</v>
      </c>
      <c r="G297" t="s">
        <v>23</v>
      </c>
      <c r="H297" t="s">
        <v>56</v>
      </c>
      <c r="J297" s="2">
        <v>0</v>
      </c>
      <c r="K297" s="3">
        <v>1800</v>
      </c>
      <c r="L297" t="s">
        <v>30</v>
      </c>
      <c r="M297" t="s">
        <v>31</v>
      </c>
      <c r="N297" t="s">
        <v>57</v>
      </c>
      <c r="P297" t="s">
        <v>22</v>
      </c>
      <c r="Q297" s="1">
        <v>43889.652592592603</v>
      </c>
    </row>
    <row r="298" spans="1:17" outlineLevel="2" x14ac:dyDescent="0.35">
      <c r="A298" s="1">
        <v>43696</v>
      </c>
      <c r="B298" t="s">
        <v>24</v>
      </c>
      <c r="C298" t="s">
        <v>539</v>
      </c>
      <c r="D298" t="s">
        <v>540</v>
      </c>
      <c r="E298" t="s">
        <v>541</v>
      </c>
      <c r="F298" t="s">
        <v>483</v>
      </c>
      <c r="G298" t="s">
        <v>470</v>
      </c>
      <c r="H298" t="s">
        <v>56</v>
      </c>
      <c r="I298" t="s">
        <v>471</v>
      </c>
      <c r="J298" s="2">
        <v>70</v>
      </c>
      <c r="K298" s="3">
        <v>1804.6</v>
      </c>
      <c r="L298" t="s">
        <v>30</v>
      </c>
      <c r="M298" t="s">
        <v>31</v>
      </c>
      <c r="N298" t="s">
        <v>57</v>
      </c>
      <c r="P298" t="s">
        <v>22</v>
      </c>
      <c r="Q298" s="1">
        <v>43889.652592592603</v>
      </c>
    </row>
    <row r="299" spans="1:17" outlineLevel="2" x14ac:dyDescent="0.35">
      <c r="A299" s="1">
        <v>43697</v>
      </c>
      <c r="B299" t="s">
        <v>24</v>
      </c>
      <c r="C299" t="s">
        <v>133</v>
      </c>
      <c r="D299" t="s">
        <v>134</v>
      </c>
      <c r="F299" t="s">
        <v>135</v>
      </c>
      <c r="G299" t="s">
        <v>23</v>
      </c>
      <c r="H299" t="s">
        <v>56</v>
      </c>
      <c r="J299" s="2">
        <v>0</v>
      </c>
      <c r="K299" s="3">
        <v>1800</v>
      </c>
      <c r="L299" t="s">
        <v>30</v>
      </c>
      <c r="M299" t="s">
        <v>31</v>
      </c>
      <c r="N299" t="s">
        <v>57</v>
      </c>
      <c r="P299" t="s">
        <v>22</v>
      </c>
      <c r="Q299" s="1">
        <v>43889.652592592603</v>
      </c>
    </row>
    <row r="300" spans="1:17" outlineLevel="2" x14ac:dyDescent="0.35">
      <c r="A300" s="1">
        <v>43710</v>
      </c>
      <c r="B300" t="s">
        <v>24</v>
      </c>
      <c r="C300" t="s">
        <v>567</v>
      </c>
      <c r="D300" t="s">
        <v>568</v>
      </c>
      <c r="E300" t="s">
        <v>569</v>
      </c>
      <c r="F300" t="s">
        <v>72</v>
      </c>
      <c r="G300" t="s">
        <v>470</v>
      </c>
      <c r="H300" t="s">
        <v>56</v>
      </c>
      <c r="I300" t="s">
        <v>471</v>
      </c>
      <c r="J300" s="2">
        <v>140</v>
      </c>
      <c r="K300" s="3">
        <v>3628.8</v>
      </c>
      <c r="L300" t="s">
        <v>30</v>
      </c>
      <c r="M300" t="s">
        <v>31</v>
      </c>
      <c r="N300" t="s">
        <v>57</v>
      </c>
      <c r="P300" t="s">
        <v>22</v>
      </c>
      <c r="Q300" s="1">
        <v>43889.652592592603</v>
      </c>
    </row>
    <row r="301" spans="1:17" outlineLevel="2" x14ac:dyDescent="0.35">
      <c r="A301" s="1">
        <v>43710</v>
      </c>
      <c r="B301" t="s">
        <v>24</v>
      </c>
      <c r="C301" t="s">
        <v>577</v>
      </c>
      <c r="D301" t="s">
        <v>578</v>
      </c>
      <c r="F301" t="s">
        <v>483</v>
      </c>
      <c r="G301" t="s">
        <v>470</v>
      </c>
      <c r="H301" t="s">
        <v>56</v>
      </c>
      <c r="I301" t="s">
        <v>471</v>
      </c>
      <c r="J301" s="2">
        <v>70</v>
      </c>
      <c r="K301" s="3">
        <v>1814.4</v>
      </c>
      <c r="L301" t="s">
        <v>30</v>
      </c>
      <c r="M301" t="s">
        <v>31</v>
      </c>
      <c r="N301" t="s">
        <v>57</v>
      </c>
      <c r="P301" t="s">
        <v>22</v>
      </c>
      <c r="Q301" s="1">
        <v>43889.652592592603</v>
      </c>
    </row>
    <row r="302" spans="1:17" outlineLevel="2" x14ac:dyDescent="0.35">
      <c r="A302" s="1">
        <v>43758</v>
      </c>
      <c r="B302" t="s">
        <v>24</v>
      </c>
      <c r="C302" t="s">
        <v>250</v>
      </c>
      <c r="D302" t="s">
        <v>251</v>
      </c>
      <c r="F302" t="s">
        <v>252</v>
      </c>
      <c r="G302" t="s">
        <v>23</v>
      </c>
      <c r="H302" t="s">
        <v>56</v>
      </c>
      <c r="J302" s="2">
        <v>0</v>
      </c>
      <c r="K302" s="3">
        <v>110000</v>
      </c>
      <c r="L302" t="s">
        <v>30</v>
      </c>
      <c r="M302" t="s">
        <v>31</v>
      </c>
      <c r="N302" t="s">
        <v>57</v>
      </c>
      <c r="P302" t="s">
        <v>22</v>
      </c>
      <c r="Q302" s="1">
        <v>43889.652592592603</v>
      </c>
    </row>
    <row r="303" spans="1:17" outlineLevel="2" x14ac:dyDescent="0.35">
      <c r="A303" s="1">
        <v>43844</v>
      </c>
      <c r="B303" t="s">
        <v>24</v>
      </c>
      <c r="C303" t="s">
        <v>281</v>
      </c>
      <c r="D303" t="s">
        <v>276</v>
      </c>
      <c r="F303" t="s">
        <v>282</v>
      </c>
      <c r="G303" t="s">
        <v>23</v>
      </c>
      <c r="H303" t="s">
        <v>283</v>
      </c>
      <c r="J303" s="2">
        <v>0</v>
      </c>
      <c r="K303" s="3">
        <v>4000</v>
      </c>
      <c r="L303" t="s">
        <v>30</v>
      </c>
      <c r="M303" t="s">
        <v>31</v>
      </c>
      <c r="N303" t="s">
        <v>57</v>
      </c>
      <c r="P303" t="s">
        <v>22</v>
      </c>
      <c r="Q303" s="1">
        <v>43949.722777777781</v>
      </c>
    </row>
    <row r="304" spans="1:17" outlineLevel="2" x14ac:dyDescent="0.35">
      <c r="A304" s="1">
        <v>43861</v>
      </c>
      <c r="B304" t="s">
        <v>894</v>
      </c>
      <c r="C304" t="s">
        <v>1026</v>
      </c>
      <c r="D304" t="s">
        <v>476</v>
      </c>
      <c r="E304" t="s">
        <v>477</v>
      </c>
      <c r="F304" t="s">
        <v>1029</v>
      </c>
      <c r="G304" t="s">
        <v>48</v>
      </c>
      <c r="H304" t="s">
        <v>283</v>
      </c>
      <c r="I304" t="s">
        <v>471</v>
      </c>
      <c r="J304" s="2">
        <v>70</v>
      </c>
      <c r="K304" s="3">
        <v>1778.7</v>
      </c>
      <c r="L304" t="s">
        <v>30</v>
      </c>
      <c r="M304" t="s">
        <v>31</v>
      </c>
      <c r="N304" t="s">
        <v>57</v>
      </c>
      <c r="P304" t="s">
        <v>22</v>
      </c>
      <c r="Q304" s="1">
        <v>43949.722777777781</v>
      </c>
    </row>
    <row r="305" spans="1:17" outlineLevel="2" x14ac:dyDescent="0.35">
      <c r="A305" s="1">
        <v>43874</v>
      </c>
      <c r="B305" t="s">
        <v>24</v>
      </c>
      <c r="C305" t="s">
        <v>293</v>
      </c>
      <c r="D305" t="s">
        <v>206</v>
      </c>
      <c r="E305" t="s">
        <v>207</v>
      </c>
      <c r="F305" t="s">
        <v>295</v>
      </c>
      <c r="G305" t="s">
        <v>23</v>
      </c>
      <c r="H305" t="s">
        <v>283</v>
      </c>
      <c r="J305" s="2">
        <v>0</v>
      </c>
      <c r="K305" s="3">
        <v>1800</v>
      </c>
      <c r="L305" t="s">
        <v>30</v>
      </c>
      <c r="M305" t="s">
        <v>31</v>
      </c>
      <c r="N305" t="s">
        <v>57</v>
      </c>
      <c r="P305" t="s">
        <v>22</v>
      </c>
      <c r="Q305" s="1">
        <v>43949.722777777781</v>
      </c>
    </row>
    <row r="306" spans="1:17" outlineLevel="2" x14ac:dyDescent="0.35">
      <c r="A306" s="1">
        <v>43881</v>
      </c>
      <c r="B306" t="s">
        <v>24</v>
      </c>
      <c r="C306" t="s">
        <v>336</v>
      </c>
      <c r="D306" t="s">
        <v>173</v>
      </c>
      <c r="E306" t="s">
        <v>174</v>
      </c>
      <c r="F306" t="s">
        <v>338</v>
      </c>
      <c r="G306" t="s">
        <v>23</v>
      </c>
      <c r="H306" t="s">
        <v>283</v>
      </c>
      <c r="J306" s="2">
        <v>0</v>
      </c>
      <c r="K306" s="3">
        <v>1800</v>
      </c>
      <c r="L306" t="s">
        <v>30</v>
      </c>
      <c r="M306" t="s">
        <v>31</v>
      </c>
      <c r="N306" t="s">
        <v>57</v>
      </c>
      <c r="P306" t="s">
        <v>22</v>
      </c>
      <c r="Q306" s="1">
        <v>43949.722777777781</v>
      </c>
    </row>
    <row r="307" spans="1:17" outlineLevel="2" x14ac:dyDescent="0.35">
      <c r="A307" s="1">
        <v>43896</v>
      </c>
      <c r="B307" t="s">
        <v>24</v>
      </c>
      <c r="C307" t="s">
        <v>406</v>
      </c>
      <c r="D307" t="s">
        <v>276</v>
      </c>
      <c r="E307" t="s">
        <v>277</v>
      </c>
      <c r="F307" t="s">
        <v>408</v>
      </c>
      <c r="G307" t="s">
        <v>23</v>
      </c>
      <c r="H307" t="s">
        <v>283</v>
      </c>
      <c r="J307" s="2">
        <v>0</v>
      </c>
      <c r="K307" s="3">
        <v>1800</v>
      </c>
      <c r="M307" t="s">
        <v>31</v>
      </c>
      <c r="N307" t="s">
        <v>57</v>
      </c>
      <c r="P307" t="s">
        <v>22</v>
      </c>
      <c r="Q307" s="1">
        <v>44092.661261574067</v>
      </c>
    </row>
    <row r="308" spans="1:17" outlineLevel="2" x14ac:dyDescent="0.35">
      <c r="A308" s="1">
        <v>43663</v>
      </c>
      <c r="B308" t="s">
        <v>24</v>
      </c>
      <c r="C308" t="s">
        <v>473</v>
      </c>
      <c r="F308" t="s">
        <v>474</v>
      </c>
      <c r="G308" t="s">
        <v>470</v>
      </c>
      <c r="H308" t="s">
        <v>237</v>
      </c>
      <c r="I308" t="s">
        <v>471</v>
      </c>
      <c r="J308" s="2">
        <v>80</v>
      </c>
      <c r="K308" s="3">
        <v>2048.4</v>
      </c>
      <c r="L308" t="s">
        <v>30</v>
      </c>
      <c r="M308" t="s">
        <v>31</v>
      </c>
      <c r="N308" t="s">
        <v>57</v>
      </c>
      <c r="P308" t="s">
        <v>22</v>
      </c>
      <c r="Q308" s="1">
        <v>43949.722777777781</v>
      </c>
    </row>
    <row r="309" spans="1:17" outlineLevel="2" x14ac:dyDescent="0.35">
      <c r="A309" s="1">
        <v>43690</v>
      </c>
      <c r="B309" t="s">
        <v>24</v>
      </c>
      <c r="C309" t="s">
        <v>502</v>
      </c>
      <c r="F309" t="s">
        <v>503</v>
      </c>
      <c r="G309" t="s">
        <v>470</v>
      </c>
      <c r="H309" t="s">
        <v>237</v>
      </c>
      <c r="I309" t="s">
        <v>471</v>
      </c>
      <c r="J309" s="2">
        <v>72</v>
      </c>
      <c r="K309" s="3">
        <v>1859.76</v>
      </c>
      <c r="L309" t="s">
        <v>30</v>
      </c>
      <c r="M309" t="s">
        <v>31</v>
      </c>
      <c r="N309" t="s">
        <v>57</v>
      </c>
      <c r="P309" t="s">
        <v>22</v>
      </c>
      <c r="Q309" s="1">
        <v>43889.652592592603</v>
      </c>
    </row>
    <row r="310" spans="1:17" outlineLevel="2" x14ac:dyDescent="0.35">
      <c r="A310" s="1">
        <v>43690</v>
      </c>
      <c r="B310" t="s">
        <v>24</v>
      </c>
      <c r="C310" t="s">
        <v>512</v>
      </c>
      <c r="F310" t="s">
        <v>513</v>
      </c>
      <c r="G310" t="s">
        <v>470</v>
      </c>
      <c r="H310" t="s">
        <v>237</v>
      </c>
      <c r="I310" t="s">
        <v>471</v>
      </c>
      <c r="J310" s="2">
        <v>288</v>
      </c>
      <c r="K310" s="3">
        <v>7439.04</v>
      </c>
      <c r="L310" t="s">
        <v>30</v>
      </c>
      <c r="M310" t="s">
        <v>31</v>
      </c>
      <c r="N310" t="s">
        <v>57</v>
      </c>
      <c r="P310" t="s">
        <v>22</v>
      </c>
      <c r="Q310" s="1">
        <v>43889.652592592603</v>
      </c>
    </row>
    <row r="311" spans="1:17" outlineLevel="2" x14ac:dyDescent="0.35">
      <c r="A311" s="1">
        <v>43690</v>
      </c>
      <c r="B311" t="s">
        <v>24</v>
      </c>
      <c r="C311" t="s">
        <v>514</v>
      </c>
      <c r="F311" t="s">
        <v>503</v>
      </c>
      <c r="G311" t="s">
        <v>470</v>
      </c>
      <c r="H311" t="s">
        <v>237</v>
      </c>
      <c r="I311" t="s">
        <v>471</v>
      </c>
      <c r="J311" s="2">
        <v>72</v>
      </c>
      <c r="K311" s="3">
        <v>1859.76</v>
      </c>
      <c r="L311" t="s">
        <v>30</v>
      </c>
      <c r="M311" t="s">
        <v>31</v>
      </c>
      <c r="N311" t="s">
        <v>57</v>
      </c>
      <c r="P311" t="s">
        <v>22</v>
      </c>
      <c r="Q311" s="1">
        <v>43889.652592592603</v>
      </c>
    </row>
    <row r="312" spans="1:17" outlineLevel="2" x14ac:dyDescent="0.35">
      <c r="A312" s="1">
        <v>43690</v>
      </c>
      <c r="B312" t="s">
        <v>24</v>
      </c>
      <c r="C312" t="s">
        <v>515</v>
      </c>
      <c r="F312" t="s">
        <v>516</v>
      </c>
      <c r="G312" t="s">
        <v>470</v>
      </c>
      <c r="H312" t="s">
        <v>237</v>
      </c>
      <c r="I312" t="s">
        <v>471</v>
      </c>
      <c r="J312" s="2">
        <v>36</v>
      </c>
      <c r="K312" s="3">
        <v>929.88</v>
      </c>
      <c r="L312" t="s">
        <v>30</v>
      </c>
      <c r="M312" t="s">
        <v>31</v>
      </c>
      <c r="N312" t="s">
        <v>57</v>
      </c>
      <c r="P312" t="s">
        <v>22</v>
      </c>
      <c r="Q312" s="1">
        <v>43889.652592592603</v>
      </c>
    </row>
    <row r="313" spans="1:17" outlineLevel="2" x14ac:dyDescent="0.35">
      <c r="A313" s="1">
        <v>43690</v>
      </c>
      <c r="B313" t="s">
        <v>24</v>
      </c>
      <c r="C313" t="s">
        <v>521</v>
      </c>
      <c r="F313" t="s">
        <v>522</v>
      </c>
      <c r="G313" t="s">
        <v>470</v>
      </c>
      <c r="H313" t="s">
        <v>237</v>
      </c>
      <c r="I313" t="s">
        <v>471</v>
      </c>
      <c r="J313" s="2">
        <v>225</v>
      </c>
      <c r="K313" s="3">
        <v>5811.75</v>
      </c>
      <c r="L313" t="s">
        <v>30</v>
      </c>
      <c r="M313" t="s">
        <v>31</v>
      </c>
      <c r="N313" t="s">
        <v>57</v>
      </c>
      <c r="P313" t="s">
        <v>22</v>
      </c>
      <c r="Q313" s="1">
        <v>43889.652592592603</v>
      </c>
    </row>
    <row r="314" spans="1:17" outlineLevel="2" x14ac:dyDescent="0.35">
      <c r="A314" s="1">
        <v>43693</v>
      </c>
      <c r="B314" t="s">
        <v>24</v>
      </c>
      <c r="C314" t="s">
        <v>527</v>
      </c>
      <c r="F314" t="s">
        <v>528</v>
      </c>
      <c r="G314" t="s">
        <v>470</v>
      </c>
      <c r="H314" t="s">
        <v>237</v>
      </c>
      <c r="I314" t="s">
        <v>471</v>
      </c>
      <c r="J314" s="2">
        <v>27</v>
      </c>
      <c r="K314" s="3">
        <v>694.85</v>
      </c>
      <c r="L314" t="s">
        <v>30</v>
      </c>
      <c r="M314" t="s">
        <v>31</v>
      </c>
      <c r="N314" t="s">
        <v>57</v>
      </c>
      <c r="P314" t="s">
        <v>22</v>
      </c>
      <c r="Q314" s="1">
        <v>43889.652592592603</v>
      </c>
    </row>
    <row r="315" spans="1:17" outlineLevel="2" x14ac:dyDescent="0.35">
      <c r="A315" s="1">
        <v>43693</v>
      </c>
      <c r="B315" t="s">
        <v>24</v>
      </c>
      <c r="C315" t="s">
        <v>533</v>
      </c>
      <c r="F315" t="s">
        <v>534</v>
      </c>
      <c r="G315" t="s">
        <v>470</v>
      </c>
      <c r="H315" t="s">
        <v>237</v>
      </c>
      <c r="I315" t="s">
        <v>471</v>
      </c>
      <c r="J315" s="2">
        <v>27</v>
      </c>
      <c r="K315" s="3">
        <v>694.85</v>
      </c>
      <c r="L315" t="s">
        <v>30</v>
      </c>
      <c r="M315" t="s">
        <v>31</v>
      </c>
      <c r="N315" t="s">
        <v>57</v>
      </c>
      <c r="P315" t="s">
        <v>22</v>
      </c>
      <c r="Q315" s="1">
        <v>43889.652592592603</v>
      </c>
    </row>
    <row r="316" spans="1:17" outlineLevel="2" x14ac:dyDescent="0.35">
      <c r="A316" s="1">
        <v>43696</v>
      </c>
      <c r="B316" t="s">
        <v>24</v>
      </c>
      <c r="C316" t="s">
        <v>542</v>
      </c>
      <c r="F316" t="s">
        <v>543</v>
      </c>
      <c r="G316" t="s">
        <v>470</v>
      </c>
      <c r="H316" t="s">
        <v>237</v>
      </c>
      <c r="I316" t="s">
        <v>471</v>
      </c>
      <c r="J316" s="2">
        <v>27</v>
      </c>
      <c r="K316" s="3">
        <v>696.06</v>
      </c>
      <c r="L316" t="s">
        <v>30</v>
      </c>
      <c r="M316" t="s">
        <v>31</v>
      </c>
      <c r="N316" t="s">
        <v>57</v>
      </c>
      <c r="P316" t="s">
        <v>22</v>
      </c>
      <c r="Q316" s="1">
        <v>43889.652592592603</v>
      </c>
    </row>
    <row r="317" spans="1:17" outlineLevel="2" x14ac:dyDescent="0.35">
      <c r="A317" s="1">
        <v>43699</v>
      </c>
      <c r="B317" t="s">
        <v>24</v>
      </c>
      <c r="C317" t="s">
        <v>550</v>
      </c>
      <c r="F317" t="s">
        <v>551</v>
      </c>
      <c r="G317" t="s">
        <v>470</v>
      </c>
      <c r="H317" t="s">
        <v>237</v>
      </c>
      <c r="I317" t="s">
        <v>471</v>
      </c>
      <c r="J317" s="2">
        <v>90</v>
      </c>
      <c r="K317" s="3">
        <v>2320.65</v>
      </c>
      <c r="L317" t="s">
        <v>30</v>
      </c>
      <c r="M317" t="s">
        <v>31</v>
      </c>
      <c r="N317" t="s">
        <v>57</v>
      </c>
      <c r="P317" t="s">
        <v>22</v>
      </c>
      <c r="Q317" s="1">
        <v>43889.652592592603</v>
      </c>
    </row>
    <row r="318" spans="1:17" outlineLevel="2" x14ac:dyDescent="0.35">
      <c r="A318" s="1">
        <v>43704</v>
      </c>
      <c r="B318" t="s">
        <v>24</v>
      </c>
      <c r="C318" t="s">
        <v>561</v>
      </c>
      <c r="F318" t="s">
        <v>562</v>
      </c>
      <c r="G318" t="s">
        <v>470</v>
      </c>
      <c r="H318" t="s">
        <v>237</v>
      </c>
      <c r="I318" t="s">
        <v>471</v>
      </c>
      <c r="J318" s="2">
        <v>18</v>
      </c>
      <c r="K318" s="3">
        <v>464.67</v>
      </c>
      <c r="L318" t="s">
        <v>30</v>
      </c>
      <c r="M318" t="s">
        <v>31</v>
      </c>
      <c r="N318" t="s">
        <v>57</v>
      </c>
      <c r="P318" t="s">
        <v>22</v>
      </c>
      <c r="Q318" s="1">
        <v>43889.652592592603</v>
      </c>
    </row>
    <row r="319" spans="1:17" outlineLevel="2" x14ac:dyDescent="0.35">
      <c r="A319" s="1">
        <v>43718</v>
      </c>
      <c r="B319" t="s">
        <v>24</v>
      </c>
      <c r="C319" t="s">
        <v>592</v>
      </c>
      <c r="F319" t="s">
        <v>564</v>
      </c>
      <c r="G319" t="s">
        <v>470</v>
      </c>
      <c r="H319" t="s">
        <v>237</v>
      </c>
      <c r="I319" t="s">
        <v>471</v>
      </c>
      <c r="J319" s="2">
        <v>81</v>
      </c>
      <c r="K319" s="3">
        <v>2095.0700000000002</v>
      </c>
      <c r="L319" t="s">
        <v>30</v>
      </c>
      <c r="M319" t="s">
        <v>31</v>
      </c>
      <c r="N319" t="s">
        <v>57</v>
      </c>
      <c r="P319" t="s">
        <v>22</v>
      </c>
      <c r="Q319" s="1">
        <v>43949.722777777781</v>
      </c>
    </row>
    <row r="320" spans="1:17" outlineLevel="2" x14ac:dyDescent="0.35">
      <c r="A320" s="1">
        <v>43731</v>
      </c>
      <c r="B320" t="s">
        <v>24</v>
      </c>
      <c r="C320" t="s">
        <v>597</v>
      </c>
      <c r="F320" t="s">
        <v>598</v>
      </c>
      <c r="G320" t="s">
        <v>470</v>
      </c>
      <c r="H320" t="s">
        <v>237</v>
      </c>
      <c r="I320" t="s">
        <v>471</v>
      </c>
      <c r="J320" s="2">
        <v>18</v>
      </c>
      <c r="K320" s="3">
        <v>466.02</v>
      </c>
      <c r="L320" t="s">
        <v>30</v>
      </c>
      <c r="M320" t="s">
        <v>31</v>
      </c>
      <c r="N320" t="s">
        <v>57</v>
      </c>
      <c r="P320" t="s">
        <v>22</v>
      </c>
      <c r="Q320" s="1">
        <v>43949.722777777781</v>
      </c>
    </row>
    <row r="321" spans="1:17" outlineLevel="2" x14ac:dyDescent="0.35">
      <c r="A321" s="1">
        <v>43731</v>
      </c>
      <c r="B321" t="s">
        <v>24</v>
      </c>
      <c r="C321" t="s">
        <v>603</v>
      </c>
      <c r="F321" t="s">
        <v>474</v>
      </c>
      <c r="G321" t="s">
        <v>470</v>
      </c>
      <c r="H321" t="s">
        <v>237</v>
      </c>
      <c r="I321" t="s">
        <v>471</v>
      </c>
      <c r="J321" s="2">
        <v>10</v>
      </c>
      <c r="K321" s="3">
        <v>258.89999999999998</v>
      </c>
      <c r="L321" t="s">
        <v>30</v>
      </c>
      <c r="M321" t="s">
        <v>31</v>
      </c>
      <c r="N321" t="s">
        <v>57</v>
      </c>
      <c r="P321" t="s">
        <v>22</v>
      </c>
      <c r="Q321" s="1">
        <v>43949.722777777781</v>
      </c>
    </row>
    <row r="322" spans="1:17" outlineLevel="2" x14ac:dyDescent="0.35">
      <c r="A322" s="1">
        <v>43731</v>
      </c>
      <c r="B322" t="s">
        <v>24</v>
      </c>
      <c r="C322" t="s">
        <v>608</v>
      </c>
      <c r="F322" t="s">
        <v>609</v>
      </c>
      <c r="G322" t="s">
        <v>470</v>
      </c>
      <c r="H322" t="s">
        <v>237</v>
      </c>
      <c r="I322" t="s">
        <v>471</v>
      </c>
      <c r="J322" s="2">
        <v>90</v>
      </c>
      <c r="K322" s="3">
        <v>2330.1</v>
      </c>
      <c r="L322" t="s">
        <v>30</v>
      </c>
      <c r="M322" t="s">
        <v>31</v>
      </c>
      <c r="N322" t="s">
        <v>57</v>
      </c>
      <c r="P322" t="s">
        <v>22</v>
      </c>
      <c r="Q322" s="1">
        <v>43949.722777777781</v>
      </c>
    </row>
    <row r="323" spans="1:17" outlineLevel="2" x14ac:dyDescent="0.35">
      <c r="A323" s="1">
        <v>43734</v>
      </c>
      <c r="B323" t="s">
        <v>24</v>
      </c>
      <c r="C323" t="s">
        <v>610</v>
      </c>
      <c r="F323" t="s">
        <v>611</v>
      </c>
      <c r="G323" t="s">
        <v>470</v>
      </c>
      <c r="H323" t="s">
        <v>237</v>
      </c>
      <c r="I323" t="s">
        <v>471</v>
      </c>
      <c r="J323" s="2">
        <v>117</v>
      </c>
      <c r="K323" s="3">
        <v>3024.45</v>
      </c>
      <c r="L323" t="s">
        <v>30</v>
      </c>
      <c r="M323" t="s">
        <v>31</v>
      </c>
      <c r="N323" t="s">
        <v>57</v>
      </c>
      <c r="P323" t="s">
        <v>22</v>
      </c>
      <c r="Q323" s="1">
        <v>43949.722777777781</v>
      </c>
    </row>
    <row r="324" spans="1:17" outlineLevel="2" x14ac:dyDescent="0.35">
      <c r="A324" s="1">
        <v>43746</v>
      </c>
      <c r="B324" t="s">
        <v>24</v>
      </c>
      <c r="C324" t="s">
        <v>235</v>
      </c>
      <c r="F324" t="s">
        <v>236</v>
      </c>
      <c r="G324" t="s">
        <v>23</v>
      </c>
      <c r="H324" t="s">
        <v>237</v>
      </c>
      <c r="J324" s="2">
        <v>0</v>
      </c>
      <c r="K324" s="3">
        <v>2070</v>
      </c>
      <c r="L324" t="s">
        <v>30</v>
      </c>
      <c r="M324" t="s">
        <v>31</v>
      </c>
      <c r="N324" t="s">
        <v>57</v>
      </c>
      <c r="P324" t="s">
        <v>22</v>
      </c>
      <c r="Q324" s="1">
        <v>43889.652592592603</v>
      </c>
    </row>
    <row r="325" spans="1:17" outlineLevel="2" x14ac:dyDescent="0.35">
      <c r="A325" s="1">
        <v>43747</v>
      </c>
      <c r="B325" t="s">
        <v>24</v>
      </c>
      <c r="C325" t="s">
        <v>238</v>
      </c>
      <c r="F325" t="s">
        <v>239</v>
      </c>
      <c r="G325" t="s">
        <v>23</v>
      </c>
      <c r="H325" t="s">
        <v>237</v>
      </c>
      <c r="J325" s="2">
        <v>0</v>
      </c>
      <c r="K325" s="3">
        <v>690</v>
      </c>
      <c r="L325" t="s">
        <v>30</v>
      </c>
      <c r="M325" t="s">
        <v>31</v>
      </c>
      <c r="N325" t="s">
        <v>57</v>
      </c>
      <c r="P325" t="s">
        <v>22</v>
      </c>
      <c r="Q325" s="1">
        <v>43889.652592592603</v>
      </c>
    </row>
    <row r="326" spans="1:17" outlineLevel="2" x14ac:dyDescent="0.35">
      <c r="A326" s="1">
        <v>43747</v>
      </c>
      <c r="B326" t="s">
        <v>24</v>
      </c>
      <c r="C326" t="s">
        <v>240</v>
      </c>
      <c r="F326" t="s">
        <v>241</v>
      </c>
      <c r="G326" t="s">
        <v>23</v>
      </c>
      <c r="H326" t="s">
        <v>237</v>
      </c>
      <c r="J326" s="2">
        <v>0</v>
      </c>
      <c r="K326" s="3">
        <v>920</v>
      </c>
      <c r="L326" t="s">
        <v>30</v>
      </c>
      <c r="M326" t="s">
        <v>31</v>
      </c>
      <c r="N326" t="s">
        <v>57</v>
      </c>
      <c r="P326" t="s">
        <v>22</v>
      </c>
      <c r="Q326" s="1">
        <v>43889.652592592603</v>
      </c>
    </row>
    <row r="327" spans="1:17" outlineLevel="2" x14ac:dyDescent="0.35">
      <c r="A327" s="1">
        <v>43747</v>
      </c>
      <c r="B327" t="s">
        <v>24</v>
      </c>
      <c r="C327" t="s">
        <v>242</v>
      </c>
      <c r="F327" t="s">
        <v>243</v>
      </c>
      <c r="G327" t="s">
        <v>23</v>
      </c>
      <c r="H327" t="s">
        <v>237</v>
      </c>
      <c r="J327" s="2">
        <v>0</v>
      </c>
      <c r="K327" s="3">
        <v>460</v>
      </c>
      <c r="L327" t="s">
        <v>30</v>
      </c>
      <c r="M327" t="s">
        <v>31</v>
      </c>
      <c r="N327" t="s">
        <v>57</v>
      </c>
      <c r="P327" t="s">
        <v>22</v>
      </c>
      <c r="Q327" s="1">
        <v>43889.652592592603</v>
      </c>
    </row>
    <row r="328" spans="1:17" outlineLevel="2" x14ac:dyDescent="0.35">
      <c r="A328" s="1">
        <v>43749</v>
      </c>
      <c r="B328" t="s">
        <v>24</v>
      </c>
      <c r="C328" t="s">
        <v>244</v>
      </c>
      <c r="F328" t="s">
        <v>245</v>
      </c>
      <c r="G328" t="s">
        <v>23</v>
      </c>
      <c r="H328" t="s">
        <v>237</v>
      </c>
      <c r="J328" s="2">
        <v>0</v>
      </c>
      <c r="K328" s="3">
        <v>920</v>
      </c>
      <c r="L328" t="s">
        <v>30</v>
      </c>
      <c r="M328" t="s">
        <v>31</v>
      </c>
      <c r="N328" t="s">
        <v>57</v>
      </c>
      <c r="P328" t="s">
        <v>22</v>
      </c>
      <c r="Q328" s="1">
        <v>43889.652592592603</v>
      </c>
    </row>
    <row r="329" spans="1:17" outlineLevel="2" x14ac:dyDescent="0.35">
      <c r="A329" s="1">
        <v>43752</v>
      </c>
      <c r="B329" t="s">
        <v>24</v>
      </c>
      <c r="C329" t="s">
        <v>246</v>
      </c>
      <c r="F329" t="s">
        <v>247</v>
      </c>
      <c r="G329" t="s">
        <v>23</v>
      </c>
      <c r="H329" t="s">
        <v>237</v>
      </c>
      <c r="J329" s="2">
        <v>0</v>
      </c>
      <c r="K329" s="3">
        <v>1150</v>
      </c>
      <c r="L329" t="s">
        <v>30</v>
      </c>
      <c r="M329" t="s">
        <v>31</v>
      </c>
      <c r="N329" t="s">
        <v>57</v>
      </c>
      <c r="P329" t="s">
        <v>22</v>
      </c>
      <c r="Q329" s="1">
        <v>43889.652592592603</v>
      </c>
    </row>
    <row r="330" spans="1:17" outlineLevel="2" x14ac:dyDescent="0.35">
      <c r="A330" s="1">
        <v>43755</v>
      </c>
      <c r="B330" t="s">
        <v>24</v>
      </c>
      <c r="C330" t="s">
        <v>248</v>
      </c>
      <c r="F330" t="s">
        <v>249</v>
      </c>
      <c r="G330" t="s">
        <v>23</v>
      </c>
      <c r="H330" t="s">
        <v>237</v>
      </c>
      <c r="J330" s="2">
        <v>0</v>
      </c>
      <c r="K330" s="3">
        <v>460</v>
      </c>
      <c r="L330" t="s">
        <v>30</v>
      </c>
      <c r="M330" t="s">
        <v>31</v>
      </c>
      <c r="N330" t="s">
        <v>57</v>
      </c>
      <c r="P330" t="s">
        <v>22</v>
      </c>
      <c r="Q330" s="1">
        <v>43889.652592592603</v>
      </c>
    </row>
    <row r="331" spans="1:17" outlineLevel="2" x14ac:dyDescent="0.35">
      <c r="A331" s="1">
        <v>43759</v>
      </c>
      <c r="B331" t="s">
        <v>24</v>
      </c>
      <c r="C331" t="s">
        <v>253</v>
      </c>
      <c r="D331" t="s">
        <v>254</v>
      </c>
      <c r="F331" t="s">
        <v>255</v>
      </c>
      <c r="G331" t="s">
        <v>23</v>
      </c>
      <c r="H331" t="s">
        <v>237</v>
      </c>
      <c r="J331" s="2">
        <v>0</v>
      </c>
      <c r="K331" s="3">
        <v>920</v>
      </c>
      <c r="L331" t="s">
        <v>30</v>
      </c>
      <c r="M331" t="s">
        <v>31</v>
      </c>
      <c r="N331" t="s">
        <v>57</v>
      </c>
      <c r="P331" t="s">
        <v>22</v>
      </c>
      <c r="Q331" s="1">
        <v>43949.722777777781</v>
      </c>
    </row>
    <row r="332" spans="1:17" outlineLevel="2" x14ac:dyDescent="0.35">
      <c r="A332" s="1">
        <v>43759</v>
      </c>
      <c r="B332" t="s">
        <v>24</v>
      </c>
      <c r="C332" t="s">
        <v>256</v>
      </c>
      <c r="F332" t="s">
        <v>257</v>
      </c>
      <c r="G332" t="s">
        <v>23</v>
      </c>
      <c r="H332" t="s">
        <v>237</v>
      </c>
      <c r="J332" s="2">
        <v>0</v>
      </c>
      <c r="K332" s="3">
        <v>690</v>
      </c>
      <c r="L332" t="s">
        <v>30</v>
      </c>
      <c r="M332" t="s">
        <v>31</v>
      </c>
      <c r="N332" t="s">
        <v>57</v>
      </c>
      <c r="P332" t="s">
        <v>22</v>
      </c>
      <c r="Q332" s="1">
        <v>43889.652592592603</v>
      </c>
    </row>
    <row r="333" spans="1:17" outlineLevel="2" x14ac:dyDescent="0.35">
      <c r="A333" s="1">
        <v>43767</v>
      </c>
      <c r="B333" t="s">
        <v>24</v>
      </c>
      <c r="C333" t="s">
        <v>258</v>
      </c>
      <c r="F333" t="s">
        <v>259</v>
      </c>
      <c r="G333" t="s">
        <v>23</v>
      </c>
      <c r="H333" t="s">
        <v>237</v>
      </c>
      <c r="J333" s="2">
        <v>0</v>
      </c>
      <c r="K333" s="3">
        <v>1380</v>
      </c>
      <c r="L333" t="s">
        <v>30</v>
      </c>
      <c r="M333" t="s">
        <v>31</v>
      </c>
      <c r="N333" t="s">
        <v>57</v>
      </c>
      <c r="P333" t="s">
        <v>22</v>
      </c>
      <c r="Q333" s="1">
        <v>43889.652592592603</v>
      </c>
    </row>
    <row r="334" spans="1:17" outlineLevel="2" x14ac:dyDescent="0.35">
      <c r="A334" s="1">
        <v>43767</v>
      </c>
      <c r="B334" t="s">
        <v>24</v>
      </c>
      <c r="C334" t="s">
        <v>260</v>
      </c>
      <c r="F334" t="s">
        <v>134</v>
      </c>
      <c r="G334" t="s">
        <v>23</v>
      </c>
      <c r="H334" t="s">
        <v>237</v>
      </c>
      <c r="J334" s="2">
        <v>0</v>
      </c>
      <c r="K334" s="3">
        <v>2300</v>
      </c>
      <c r="L334" t="s">
        <v>30</v>
      </c>
      <c r="M334" t="s">
        <v>31</v>
      </c>
      <c r="N334" t="s">
        <v>57</v>
      </c>
      <c r="P334" t="s">
        <v>22</v>
      </c>
      <c r="Q334" s="1">
        <v>43889.652592592603</v>
      </c>
    </row>
    <row r="335" spans="1:17" outlineLevel="2" x14ac:dyDescent="0.35">
      <c r="A335" s="1">
        <v>43768</v>
      </c>
      <c r="B335" t="s">
        <v>24</v>
      </c>
      <c r="C335" t="s">
        <v>261</v>
      </c>
      <c r="F335" t="s">
        <v>262</v>
      </c>
      <c r="G335" t="s">
        <v>23</v>
      </c>
      <c r="H335" t="s">
        <v>237</v>
      </c>
      <c r="J335" s="2">
        <v>0</v>
      </c>
      <c r="K335" s="3">
        <v>460</v>
      </c>
      <c r="L335" t="s">
        <v>30</v>
      </c>
      <c r="M335" t="s">
        <v>31</v>
      </c>
      <c r="N335" t="s">
        <v>57</v>
      </c>
      <c r="P335" t="s">
        <v>22</v>
      </c>
      <c r="Q335" s="1">
        <v>43889.652592592603</v>
      </c>
    </row>
    <row r="336" spans="1:17" outlineLevel="2" x14ac:dyDescent="0.35">
      <c r="A336" s="1">
        <v>43769</v>
      </c>
      <c r="B336" t="s">
        <v>24</v>
      </c>
      <c r="C336" t="s">
        <v>264</v>
      </c>
      <c r="F336" t="s">
        <v>265</v>
      </c>
      <c r="G336" t="s">
        <v>23</v>
      </c>
      <c r="H336" t="s">
        <v>237</v>
      </c>
      <c r="J336" s="2">
        <v>0</v>
      </c>
      <c r="K336" s="3">
        <v>4370</v>
      </c>
      <c r="L336" t="s">
        <v>30</v>
      </c>
      <c r="M336" t="s">
        <v>31</v>
      </c>
      <c r="N336" t="s">
        <v>57</v>
      </c>
      <c r="P336" t="s">
        <v>22</v>
      </c>
      <c r="Q336" s="1">
        <v>43889.652592592603</v>
      </c>
    </row>
    <row r="337" spans="1:17" outlineLevel="2" x14ac:dyDescent="0.35">
      <c r="A337" s="1">
        <v>43769</v>
      </c>
      <c r="B337" t="s">
        <v>24</v>
      </c>
      <c r="C337" t="s">
        <v>268</v>
      </c>
      <c r="F337" t="s">
        <v>269</v>
      </c>
      <c r="G337" t="s">
        <v>23</v>
      </c>
      <c r="H337" t="s">
        <v>237</v>
      </c>
      <c r="J337" s="2">
        <v>0</v>
      </c>
      <c r="K337" s="3">
        <v>5290</v>
      </c>
      <c r="L337" t="s">
        <v>30</v>
      </c>
      <c r="M337" t="s">
        <v>31</v>
      </c>
      <c r="N337" t="s">
        <v>57</v>
      </c>
      <c r="P337" t="s">
        <v>22</v>
      </c>
      <c r="Q337" s="1">
        <v>43889.652592592603</v>
      </c>
    </row>
    <row r="338" spans="1:17" outlineLevel="2" x14ac:dyDescent="0.35">
      <c r="A338" s="1">
        <v>43776</v>
      </c>
      <c r="B338" t="s">
        <v>24</v>
      </c>
      <c r="C338" t="s">
        <v>270</v>
      </c>
      <c r="F338" t="s">
        <v>271</v>
      </c>
      <c r="G338" t="s">
        <v>23</v>
      </c>
      <c r="H338" t="s">
        <v>237</v>
      </c>
      <c r="J338" s="2">
        <v>0</v>
      </c>
      <c r="K338" s="3">
        <v>690</v>
      </c>
      <c r="L338" t="s">
        <v>30</v>
      </c>
      <c r="M338" t="s">
        <v>31</v>
      </c>
      <c r="N338" t="s">
        <v>57</v>
      </c>
      <c r="P338" t="s">
        <v>22</v>
      </c>
      <c r="Q338" s="1">
        <v>43889.652592592603</v>
      </c>
    </row>
    <row r="339" spans="1:17" outlineLevel="2" x14ac:dyDescent="0.35">
      <c r="A339" s="1">
        <v>43776</v>
      </c>
      <c r="B339" t="s">
        <v>24</v>
      </c>
      <c r="C339" t="s">
        <v>272</v>
      </c>
      <c r="F339" t="s">
        <v>273</v>
      </c>
      <c r="G339" t="s">
        <v>23</v>
      </c>
      <c r="H339" t="s">
        <v>237</v>
      </c>
      <c r="J339" s="2">
        <v>0</v>
      </c>
      <c r="K339" s="3">
        <v>690</v>
      </c>
      <c r="L339" t="s">
        <v>30</v>
      </c>
      <c r="M339" t="s">
        <v>31</v>
      </c>
      <c r="N339" t="s">
        <v>57</v>
      </c>
      <c r="P339" t="s">
        <v>22</v>
      </c>
      <c r="Q339" s="1">
        <v>43889.652592592603</v>
      </c>
    </row>
    <row r="340" spans="1:17" outlineLevel="2" x14ac:dyDescent="0.35">
      <c r="A340" s="1">
        <v>43993</v>
      </c>
      <c r="B340" t="s">
        <v>24</v>
      </c>
      <c r="C340" t="s">
        <v>462</v>
      </c>
      <c r="D340" t="s">
        <v>463</v>
      </c>
      <c r="E340" t="s">
        <v>464</v>
      </c>
      <c r="F340" t="s">
        <v>465</v>
      </c>
      <c r="G340" t="s">
        <v>23</v>
      </c>
      <c r="H340" t="s">
        <v>237</v>
      </c>
      <c r="J340" s="2">
        <v>0</v>
      </c>
      <c r="K340" s="3">
        <v>2000</v>
      </c>
      <c r="N340" t="s">
        <v>57</v>
      </c>
      <c r="P340" t="s">
        <v>22</v>
      </c>
      <c r="Q340" s="1">
        <v>44092.636099537027</v>
      </c>
    </row>
    <row r="341" spans="1:17" outlineLevel="2" x14ac:dyDescent="0.35">
      <c r="A341" s="1">
        <v>44012</v>
      </c>
      <c r="B341" t="s">
        <v>722</v>
      </c>
      <c r="C341" t="s">
        <v>1992</v>
      </c>
      <c r="D341" t="s">
        <v>724</v>
      </c>
      <c r="F341" t="s">
        <v>1993</v>
      </c>
      <c r="G341" t="s">
        <v>56</v>
      </c>
      <c r="H341" t="s">
        <v>237</v>
      </c>
      <c r="J341" s="2">
        <v>0</v>
      </c>
      <c r="K341" s="3">
        <v>155887.20000000001</v>
      </c>
      <c r="N341" t="s">
        <v>57</v>
      </c>
      <c r="P341" t="s">
        <v>22</v>
      </c>
      <c r="Q341" s="1">
        <v>44092.677847222221</v>
      </c>
    </row>
    <row r="342" spans="1:17" outlineLevel="1" x14ac:dyDescent="0.35">
      <c r="K342" s="3">
        <f>SUBTOTAL(9,K303:K341)</f>
        <v>225520.11</v>
      </c>
      <c r="N342" s="4" t="s">
        <v>3145</v>
      </c>
      <c r="Q342" s="1">
        <f>SUBTOTAL(9,Q183:Q341)</f>
        <v>6984332.590625003</v>
      </c>
    </row>
    <row r="343" spans="1:17" outlineLevel="2" x14ac:dyDescent="0.35">
      <c r="A343" s="1">
        <v>43720</v>
      </c>
      <c r="B343" t="s">
        <v>24</v>
      </c>
      <c r="C343" t="s">
        <v>227</v>
      </c>
      <c r="F343" t="s">
        <v>228</v>
      </c>
      <c r="G343" t="s">
        <v>23</v>
      </c>
      <c r="H343" t="s">
        <v>229</v>
      </c>
      <c r="J343" s="2">
        <v>0</v>
      </c>
      <c r="K343" s="3">
        <v>10000</v>
      </c>
      <c r="L343" t="s">
        <v>30</v>
      </c>
      <c r="M343" t="s">
        <v>31</v>
      </c>
      <c r="N343" t="s">
        <v>230</v>
      </c>
      <c r="P343" t="s">
        <v>22</v>
      </c>
      <c r="Q343" s="1">
        <v>43949.722777777781</v>
      </c>
    </row>
    <row r="344" spans="1:17" outlineLevel="2" x14ac:dyDescent="0.35">
      <c r="A344" s="1">
        <v>43734</v>
      </c>
      <c r="B344" t="s">
        <v>24</v>
      </c>
      <c r="C344" t="s">
        <v>231</v>
      </c>
      <c r="D344" t="s">
        <v>232</v>
      </c>
      <c r="F344" t="s">
        <v>233</v>
      </c>
      <c r="G344" t="s">
        <v>23</v>
      </c>
      <c r="H344" t="s">
        <v>229</v>
      </c>
      <c r="J344" s="2">
        <v>0</v>
      </c>
      <c r="K344" s="3">
        <v>10000</v>
      </c>
      <c r="L344" t="s">
        <v>30</v>
      </c>
      <c r="M344" t="s">
        <v>31</v>
      </c>
      <c r="N344" t="s">
        <v>230</v>
      </c>
      <c r="P344" t="s">
        <v>22</v>
      </c>
      <c r="Q344" s="1">
        <v>43949.722777777781</v>
      </c>
    </row>
    <row r="345" spans="1:17" outlineLevel="2" x14ac:dyDescent="0.35">
      <c r="A345" s="1">
        <v>43769</v>
      </c>
      <c r="B345" t="s">
        <v>24</v>
      </c>
      <c r="C345" t="s">
        <v>266</v>
      </c>
      <c r="F345" t="s">
        <v>267</v>
      </c>
      <c r="G345" t="s">
        <v>23</v>
      </c>
      <c r="H345" t="s">
        <v>229</v>
      </c>
      <c r="J345" s="2">
        <v>0</v>
      </c>
      <c r="K345" s="3">
        <v>10000</v>
      </c>
      <c r="L345" t="s">
        <v>30</v>
      </c>
      <c r="M345" t="s">
        <v>31</v>
      </c>
      <c r="N345" t="s">
        <v>230</v>
      </c>
      <c r="P345" t="s">
        <v>22</v>
      </c>
      <c r="Q345" s="1">
        <v>43949.722777777781</v>
      </c>
    </row>
    <row r="346" spans="1:17" outlineLevel="1" x14ac:dyDescent="0.35">
      <c r="K346" s="3">
        <f>SUBTOTAL(9,K343:K345)</f>
        <v>30000</v>
      </c>
      <c r="N346" s="4" t="s">
        <v>3146</v>
      </c>
      <c r="Q346" s="1">
        <f>SUBTOTAL(9,Q343:Q345)</f>
        <v>131849.16833333333</v>
      </c>
    </row>
    <row r="347" spans="1:17" outlineLevel="2" x14ac:dyDescent="0.35">
      <c r="A347" s="1">
        <v>43661</v>
      </c>
      <c r="B347" t="s">
        <v>24</v>
      </c>
      <c r="C347" t="s">
        <v>1631</v>
      </c>
      <c r="E347" t="s">
        <v>1632</v>
      </c>
      <c r="F347" t="s">
        <v>1633</v>
      </c>
      <c r="G347" t="s">
        <v>1609</v>
      </c>
      <c r="H347" t="s">
        <v>23</v>
      </c>
      <c r="J347" s="2">
        <v>0</v>
      </c>
      <c r="K347" s="3">
        <v>7031</v>
      </c>
      <c r="L347" t="s">
        <v>30</v>
      </c>
      <c r="M347" t="s">
        <v>31</v>
      </c>
      <c r="N347" t="s">
        <v>1634</v>
      </c>
      <c r="P347" t="s">
        <v>22</v>
      </c>
      <c r="Q347" s="1">
        <v>43949.722071759257</v>
      </c>
    </row>
    <row r="348" spans="1:17" outlineLevel="2" x14ac:dyDescent="0.35">
      <c r="A348" s="1">
        <v>43661</v>
      </c>
      <c r="B348" t="s">
        <v>24</v>
      </c>
      <c r="C348" t="s">
        <v>1635</v>
      </c>
      <c r="E348" t="s">
        <v>1632</v>
      </c>
      <c r="F348" t="s">
        <v>1636</v>
      </c>
      <c r="G348" t="s">
        <v>1609</v>
      </c>
      <c r="H348" t="s">
        <v>23</v>
      </c>
      <c r="J348" s="2">
        <v>0</v>
      </c>
      <c r="K348" s="3">
        <v>8169</v>
      </c>
      <c r="L348" t="s">
        <v>30</v>
      </c>
      <c r="M348" t="s">
        <v>31</v>
      </c>
      <c r="N348" t="s">
        <v>1634</v>
      </c>
      <c r="P348" t="s">
        <v>22</v>
      </c>
      <c r="Q348" s="1">
        <v>43949.722071759257</v>
      </c>
    </row>
    <row r="349" spans="1:17" outlineLevel="2" x14ac:dyDescent="0.35">
      <c r="A349" s="1">
        <v>43661</v>
      </c>
      <c r="B349" t="s">
        <v>24</v>
      </c>
      <c r="C349" t="s">
        <v>1637</v>
      </c>
      <c r="E349" t="s">
        <v>1632</v>
      </c>
      <c r="F349" t="s">
        <v>1638</v>
      </c>
      <c r="G349" t="s">
        <v>1609</v>
      </c>
      <c r="H349" t="s">
        <v>23</v>
      </c>
      <c r="J349" s="2">
        <v>0</v>
      </c>
      <c r="K349" s="3">
        <v>3387</v>
      </c>
      <c r="L349" t="s">
        <v>30</v>
      </c>
      <c r="M349" t="s">
        <v>31</v>
      </c>
      <c r="N349" t="s">
        <v>1634</v>
      </c>
      <c r="P349" t="s">
        <v>22</v>
      </c>
      <c r="Q349" s="1">
        <v>43949.722071759257</v>
      </c>
    </row>
    <row r="350" spans="1:17" outlineLevel="2" x14ac:dyDescent="0.35">
      <c r="A350" s="1">
        <v>43661</v>
      </c>
      <c r="B350" t="s">
        <v>24</v>
      </c>
      <c r="C350" t="s">
        <v>1639</v>
      </c>
      <c r="E350" t="s">
        <v>1632</v>
      </c>
      <c r="F350" t="s">
        <v>1640</v>
      </c>
      <c r="G350" t="s">
        <v>1609</v>
      </c>
      <c r="H350" t="s">
        <v>23</v>
      </c>
      <c r="J350" s="2">
        <v>0</v>
      </c>
      <c r="K350" s="3">
        <v>5253</v>
      </c>
      <c r="L350" t="s">
        <v>30</v>
      </c>
      <c r="M350" t="s">
        <v>31</v>
      </c>
      <c r="N350" t="s">
        <v>1634</v>
      </c>
      <c r="P350" t="s">
        <v>22</v>
      </c>
      <c r="Q350" s="1">
        <v>43949.722071759257</v>
      </c>
    </row>
    <row r="351" spans="1:17" outlineLevel="2" x14ac:dyDescent="0.35">
      <c r="A351" s="1">
        <v>43661</v>
      </c>
      <c r="B351" t="s">
        <v>24</v>
      </c>
      <c r="C351" t="s">
        <v>1641</v>
      </c>
      <c r="E351" t="s">
        <v>1632</v>
      </c>
      <c r="F351" t="s">
        <v>1642</v>
      </c>
      <c r="G351" t="s">
        <v>1609</v>
      </c>
      <c r="H351" t="s">
        <v>23</v>
      </c>
      <c r="J351" s="2">
        <v>0</v>
      </c>
      <c r="K351" s="3">
        <v>1259</v>
      </c>
      <c r="L351" t="s">
        <v>30</v>
      </c>
      <c r="M351" t="s">
        <v>31</v>
      </c>
      <c r="N351" t="s">
        <v>1634</v>
      </c>
      <c r="P351" t="s">
        <v>22</v>
      </c>
      <c r="Q351" s="1">
        <v>43949.722071759257</v>
      </c>
    </row>
    <row r="352" spans="1:17" outlineLevel="2" x14ac:dyDescent="0.35">
      <c r="A352" s="1">
        <v>43661</v>
      </c>
      <c r="B352" t="s">
        <v>24</v>
      </c>
      <c r="C352" t="s">
        <v>1643</v>
      </c>
      <c r="E352" t="s">
        <v>1632</v>
      </c>
      <c r="F352" t="s">
        <v>1644</v>
      </c>
      <c r="G352" t="s">
        <v>1609</v>
      </c>
      <c r="H352" t="s">
        <v>23</v>
      </c>
      <c r="J352" s="2">
        <v>0</v>
      </c>
      <c r="K352" s="3">
        <v>23756</v>
      </c>
      <c r="L352" t="s">
        <v>30</v>
      </c>
      <c r="M352" t="s">
        <v>31</v>
      </c>
      <c r="N352" t="s">
        <v>1634</v>
      </c>
      <c r="P352" t="s">
        <v>22</v>
      </c>
      <c r="Q352" s="1">
        <v>43949.722071759257</v>
      </c>
    </row>
    <row r="353" spans="1:17" outlineLevel="2" x14ac:dyDescent="0.35">
      <c r="A353" s="1">
        <v>43691</v>
      </c>
      <c r="B353" t="s">
        <v>1100</v>
      </c>
      <c r="C353" t="s">
        <v>2220</v>
      </c>
      <c r="D353" t="s">
        <v>1220</v>
      </c>
      <c r="F353" t="s">
        <v>2221</v>
      </c>
      <c r="G353" t="s">
        <v>2222</v>
      </c>
      <c r="H353" t="s">
        <v>1103</v>
      </c>
      <c r="J353" s="2">
        <v>0</v>
      </c>
      <c r="K353" s="3">
        <v>2000</v>
      </c>
      <c r="L353" t="s">
        <v>30</v>
      </c>
      <c r="M353" t="s">
        <v>31</v>
      </c>
      <c r="N353" t="s">
        <v>1634</v>
      </c>
      <c r="O353" t="s">
        <v>2223</v>
      </c>
      <c r="P353" t="s">
        <v>22</v>
      </c>
      <c r="Q353" s="1">
        <v>43950.436342592591</v>
      </c>
    </row>
    <row r="354" spans="1:17" outlineLevel="1" x14ac:dyDescent="0.35">
      <c r="K354" s="3">
        <f>SUBTOTAL(9,K347:K353)</f>
        <v>50855</v>
      </c>
      <c r="N354" s="4" t="s">
        <v>3147</v>
      </c>
      <c r="Q354" s="1">
        <f>SUBTOTAL(9,Q347:Q353)</f>
        <v>307648.76877314813</v>
      </c>
    </row>
    <row r="355" spans="1:17" outlineLevel="2" x14ac:dyDescent="0.35">
      <c r="A355" s="1">
        <v>43802</v>
      </c>
      <c r="B355" t="s">
        <v>1100</v>
      </c>
      <c r="C355" t="s">
        <v>2122</v>
      </c>
      <c r="D355" t="s">
        <v>1325</v>
      </c>
      <c r="F355" t="s">
        <v>2111</v>
      </c>
      <c r="G355" t="s">
        <v>2040</v>
      </c>
      <c r="H355" t="s">
        <v>1103</v>
      </c>
      <c r="J355" s="2">
        <v>0</v>
      </c>
      <c r="K355" s="3">
        <v>2578</v>
      </c>
      <c r="N355" t="s">
        <v>2123</v>
      </c>
      <c r="O355" t="s">
        <v>2124</v>
      </c>
      <c r="P355" t="s">
        <v>22</v>
      </c>
      <c r="Q355" s="1">
        <v>43949.722777777781</v>
      </c>
    </row>
    <row r="356" spans="1:17" outlineLevel="1" x14ac:dyDescent="0.35">
      <c r="K356" s="3">
        <f>SUBTOTAL(9,K355:K355)</f>
        <v>2578</v>
      </c>
      <c r="N356" s="4" t="s">
        <v>3197</v>
      </c>
      <c r="Q356" s="1">
        <f>SUBTOTAL(9,Q355:Q355)</f>
        <v>43949.722777777781</v>
      </c>
    </row>
    <row r="357" spans="1:17" outlineLevel="2" x14ac:dyDescent="0.35">
      <c r="A357" s="1">
        <v>43880</v>
      </c>
      <c r="B357" t="s">
        <v>24</v>
      </c>
      <c r="C357" t="s">
        <v>1409</v>
      </c>
      <c r="D357" t="s">
        <v>1334</v>
      </c>
      <c r="F357" t="s">
        <v>1410</v>
      </c>
      <c r="G357" t="s">
        <v>1103</v>
      </c>
      <c r="H357" t="s">
        <v>470</v>
      </c>
      <c r="I357" t="s">
        <v>471</v>
      </c>
      <c r="J357" s="2">
        <v>300.52999999999997</v>
      </c>
      <c r="K357" s="3">
        <v>7501.23</v>
      </c>
      <c r="L357" t="s">
        <v>30</v>
      </c>
      <c r="M357" t="s">
        <v>31</v>
      </c>
      <c r="N357" t="s">
        <v>1411</v>
      </c>
      <c r="P357" t="s">
        <v>22</v>
      </c>
      <c r="Q357" s="1">
        <v>43949.722777777781</v>
      </c>
    </row>
    <row r="358" spans="1:17" outlineLevel="2" x14ac:dyDescent="0.35">
      <c r="A358" s="1">
        <v>43880</v>
      </c>
      <c r="B358" t="s">
        <v>24</v>
      </c>
      <c r="C358" t="s">
        <v>1409</v>
      </c>
      <c r="D358" t="s">
        <v>1334</v>
      </c>
      <c r="F358" t="s">
        <v>1164</v>
      </c>
      <c r="G358" t="s">
        <v>1103</v>
      </c>
      <c r="H358" t="s">
        <v>591</v>
      </c>
      <c r="I358" t="s">
        <v>471</v>
      </c>
      <c r="J358" s="2">
        <v>0</v>
      </c>
      <c r="K358" s="3">
        <v>12.02</v>
      </c>
      <c r="L358" t="s">
        <v>30</v>
      </c>
      <c r="M358" t="s">
        <v>31</v>
      </c>
      <c r="N358" t="s">
        <v>1411</v>
      </c>
      <c r="P358" t="s">
        <v>22</v>
      </c>
      <c r="Q358" s="1">
        <v>43949.722777777781</v>
      </c>
    </row>
    <row r="359" spans="1:17" outlineLevel="2" x14ac:dyDescent="0.35">
      <c r="A359" s="1">
        <v>43944</v>
      </c>
      <c r="B359" t="s">
        <v>24</v>
      </c>
      <c r="C359" t="s">
        <v>1475</v>
      </c>
      <c r="D359" t="s">
        <v>1334</v>
      </c>
      <c r="F359" t="s">
        <v>1476</v>
      </c>
      <c r="G359" t="s">
        <v>1103</v>
      </c>
      <c r="H359" t="s">
        <v>470</v>
      </c>
      <c r="I359" t="s">
        <v>471</v>
      </c>
      <c r="J359" s="2">
        <v>215.31</v>
      </c>
      <c r="K359" s="3">
        <v>5931.79</v>
      </c>
      <c r="N359" t="s">
        <v>1411</v>
      </c>
      <c r="P359" t="s">
        <v>22</v>
      </c>
      <c r="Q359" s="1">
        <v>44089.547592592593</v>
      </c>
    </row>
    <row r="360" spans="1:17" outlineLevel="2" x14ac:dyDescent="0.35">
      <c r="A360" s="1">
        <v>44006</v>
      </c>
      <c r="B360" t="s">
        <v>24</v>
      </c>
      <c r="C360" t="s">
        <v>1508</v>
      </c>
      <c r="D360" t="s">
        <v>1334</v>
      </c>
      <c r="F360" t="s">
        <v>1509</v>
      </c>
      <c r="G360" t="s">
        <v>1103</v>
      </c>
      <c r="H360" t="s">
        <v>470</v>
      </c>
      <c r="I360" t="s">
        <v>471</v>
      </c>
      <c r="J360" s="2">
        <v>365.69</v>
      </c>
      <c r="K360" s="3">
        <v>9776.7199999999993</v>
      </c>
      <c r="N360" t="s">
        <v>1411</v>
      </c>
      <c r="P360" t="s">
        <v>22</v>
      </c>
      <c r="Q360" s="1">
        <v>44089.610960648148</v>
      </c>
    </row>
    <row r="361" spans="1:17" outlineLevel="2" x14ac:dyDescent="0.35">
      <c r="A361" s="1">
        <v>43796</v>
      </c>
      <c r="B361" t="s">
        <v>1100</v>
      </c>
      <c r="C361" t="s">
        <v>2104</v>
      </c>
      <c r="D361" t="s">
        <v>1334</v>
      </c>
      <c r="F361" t="s">
        <v>2105</v>
      </c>
      <c r="G361" t="s">
        <v>2040</v>
      </c>
      <c r="H361" t="s">
        <v>1103</v>
      </c>
      <c r="I361" t="s">
        <v>471</v>
      </c>
      <c r="J361" s="2">
        <v>800.65</v>
      </c>
      <c r="K361" s="3">
        <v>20638.36</v>
      </c>
      <c r="L361" t="s">
        <v>30</v>
      </c>
      <c r="M361" t="s">
        <v>31</v>
      </c>
      <c r="N361" t="s">
        <v>1411</v>
      </c>
      <c r="O361" t="s">
        <v>2106</v>
      </c>
      <c r="P361" t="s">
        <v>22</v>
      </c>
      <c r="Q361" s="1">
        <v>43949.722777777781</v>
      </c>
    </row>
    <row r="362" spans="1:17" outlineLevel="2" x14ac:dyDescent="0.35">
      <c r="A362" s="1">
        <v>43796</v>
      </c>
      <c r="B362" t="s">
        <v>1100</v>
      </c>
      <c r="C362" t="s">
        <v>2107</v>
      </c>
      <c r="D362" t="s">
        <v>1334</v>
      </c>
      <c r="F362" t="s">
        <v>2108</v>
      </c>
      <c r="G362" t="s">
        <v>2040</v>
      </c>
      <c r="H362" t="s">
        <v>1103</v>
      </c>
      <c r="I362" t="s">
        <v>471</v>
      </c>
      <c r="J362" s="2">
        <v>59.84</v>
      </c>
      <c r="K362" s="3">
        <v>1542.5</v>
      </c>
      <c r="L362" t="s">
        <v>30</v>
      </c>
      <c r="M362" t="s">
        <v>31</v>
      </c>
      <c r="N362" t="s">
        <v>1411</v>
      </c>
      <c r="O362" t="s">
        <v>2109</v>
      </c>
      <c r="P362" t="s">
        <v>22</v>
      </c>
      <c r="Q362" s="1">
        <v>43949.722777777781</v>
      </c>
    </row>
    <row r="363" spans="1:17" outlineLevel="2" x14ac:dyDescent="0.35">
      <c r="A363" s="1">
        <v>43796</v>
      </c>
      <c r="B363" t="s">
        <v>1100</v>
      </c>
      <c r="C363" t="s">
        <v>2110</v>
      </c>
      <c r="D363" t="s">
        <v>1334</v>
      </c>
      <c r="F363" t="s">
        <v>2111</v>
      </c>
      <c r="G363" t="s">
        <v>2040</v>
      </c>
      <c r="H363" t="s">
        <v>1103</v>
      </c>
      <c r="I363" t="s">
        <v>471</v>
      </c>
      <c r="J363" s="2">
        <v>216.52</v>
      </c>
      <c r="K363" s="3">
        <v>5581.24</v>
      </c>
      <c r="L363" t="s">
        <v>30</v>
      </c>
      <c r="M363" t="s">
        <v>31</v>
      </c>
      <c r="N363" t="s">
        <v>1411</v>
      </c>
      <c r="O363" t="s">
        <v>2112</v>
      </c>
      <c r="P363" t="s">
        <v>22</v>
      </c>
      <c r="Q363" s="1">
        <v>43949.722777777781</v>
      </c>
    </row>
    <row r="364" spans="1:17" outlineLevel="2" x14ac:dyDescent="0.35">
      <c r="A364" s="1">
        <v>43796</v>
      </c>
      <c r="B364" t="s">
        <v>1100</v>
      </c>
      <c r="C364" t="s">
        <v>2113</v>
      </c>
      <c r="D364" t="s">
        <v>1334</v>
      </c>
      <c r="F364" t="s">
        <v>2114</v>
      </c>
      <c r="G364" t="s">
        <v>2040</v>
      </c>
      <c r="H364" t="s">
        <v>1103</v>
      </c>
      <c r="I364" t="s">
        <v>471</v>
      </c>
      <c r="J364" s="2">
        <v>213.58</v>
      </c>
      <c r="K364" s="3">
        <v>5505.45</v>
      </c>
      <c r="L364" t="s">
        <v>30</v>
      </c>
      <c r="M364" t="s">
        <v>31</v>
      </c>
      <c r="N364" t="s">
        <v>1411</v>
      </c>
      <c r="O364" t="s">
        <v>2115</v>
      </c>
      <c r="P364" t="s">
        <v>22</v>
      </c>
      <c r="Q364" s="1">
        <v>43949.722777777781</v>
      </c>
    </row>
    <row r="365" spans="1:17" outlineLevel="2" x14ac:dyDescent="0.35">
      <c r="A365" s="1">
        <v>43866</v>
      </c>
      <c r="B365" t="s">
        <v>1100</v>
      </c>
      <c r="C365" t="s">
        <v>2152</v>
      </c>
      <c r="D365" t="s">
        <v>1334</v>
      </c>
      <c r="F365" t="s">
        <v>2153</v>
      </c>
      <c r="G365" t="s">
        <v>2040</v>
      </c>
      <c r="H365" t="s">
        <v>1103</v>
      </c>
      <c r="I365" t="s">
        <v>471</v>
      </c>
      <c r="J365" s="2">
        <v>300.52999999999997</v>
      </c>
      <c r="K365" s="3">
        <v>7513.25</v>
      </c>
      <c r="L365" t="s">
        <v>30</v>
      </c>
      <c r="M365" t="s">
        <v>31</v>
      </c>
      <c r="N365" t="s">
        <v>1411</v>
      </c>
      <c r="O365" t="s">
        <v>2154</v>
      </c>
      <c r="P365" t="s">
        <v>22</v>
      </c>
      <c r="Q365" s="1">
        <v>43949.722777777781</v>
      </c>
    </row>
    <row r="366" spans="1:17" outlineLevel="2" x14ac:dyDescent="0.35">
      <c r="A366" s="1">
        <v>43941</v>
      </c>
      <c r="B366" t="s">
        <v>1100</v>
      </c>
      <c r="C366" t="s">
        <v>2163</v>
      </c>
      <c r="D366" t="s">
        <v>1334</v>
      </c>
      <c r="F366" t="s">
        <v>2164</v>
      </c>
      <c r="G366" t="s">
        <v>2040</v>
      </c>
      <c r="H366" t="s">
        <v>1103</v>
      </c>
      <c r="I366" t="s">
        <v>471</v>
      </c>
      <c r="J366" s="2">
        <v>215.31</v>
      </c>
      <c r="K366" s="3">
        <v>5382.75</v>
      </c>
      <c r="N366" t="s">
        <v>1411</v>
      </c>
      <c r="O366" t="s">
        <v>2165</v>
      </c>
      <c r="P366" t="s">
        <v>451</v>
      </c>
      <c r="Q366" s="1">
        <v>44074.553738425922</v>
      </c>
    </row>
    <row r="367" spans="1:17" outlineLevel="2" x14ac:dyDescent="0.35">
      <c r="A367" s="1">
        <v>43999</v>
      </c>
      <c r="B367" t="s">
        <v>1100</v>
      </c>
      <c r="C367" t="s">
        <v>2175</v>
      </c>
      <c r="D367" t="s">
        <v>1334</v>
      </c>
      <c r="F367" t="s">
        <v>2176</v>
      </c>
      <c r="G367" t="s">
        <v>2040</v>
      </c>
      <c r="H367" t="s">
        <v>1103</v>
      </c>
      <c r="I367" t="s">
        <v>471</v>
      </c>
      <c r="J367" s="2">
        <v>365.69</v>
      </c>
      <c r="K367" s="3">
        <v>9142.25</v>
      </c>
      <c r="N367" t="s">
        <v>1411</v>
      </c>
      <c r="O367" t="s">
        <v>2177</v>
      </c>
      <c r="P367" t="s">
        <v>451</v>
      </c>
      <c r="Q367" s="1">
        <v>44074.556956018518</v>
      </c>
    </row>
    <row r="368" spans="1:17" outlineLevel="2" x14ac:dyDescent="0.35">
      <c r="A368" s="1">
        <v>44012</v>
      </c>
      <c r="B368" t="s">
        <v>1100</v>
      </c>
      <c r="C368" t="s">
        <v>2212</v>
      </c>
      <c r="D368" t="s">
        <v>1334</v>
      </c>
      <c r="F368" t="s">
        <v>2188</v>
      </c>
      <c r="G368" t="s">
        <v>2040</v>
      </c>
      <c r="H368" t="s">
        <v>1103</v>
      </c>
      <c r="I368" t="s">
        <v>471</v>
      </c>
      <c r="J368" s="2">
        <v>210.55</v>
      </c>
      <c r="K368" s="3">
        <v>5263.75</v>
      </c>
      <c r="N368" t="s">
        <v>1411</v>
      </c>
      <c r="O368" t="s">
        <v>2213</v>
      </c>
      <c r="P368" t="s">
        <v>451</v>
      </c>
      <c r="Q368" s="1">
        <v>44084.441377314812</v>
      </c>
    </row>
    <row r="369" spans="1:17" outlineLevel="2" x14ac:dyDescent="0.35">
      <c r="A369" s="1">
        <v>43944</v>
      </c>
      <c r="B369" t="s">
        <v>24</v>
      </c>
      <c r="C369" t="s">
        <v>1475</v>
      </c>
      <c r="D369" t="s">
        <v>1334</v>
      </c>
      <c r="F369" t="s">
        <v>2606</v>
      </c>
      <c r="G369" t="s">
        <v>2607</v>
      </c>
      <c r="H369" t="s">
        <v>1103</v>
      </c>
      <c r="I369" t="s">
        <v>471</v>
      </c>
      <c r="J369" s="2">
        <v>0</v>
      </c>
      <c r="K369" s="3">
        <v>549.04</v>
      </c>
      <c r="N369" t="s">
        <v>1411</v>
      </c>
      <c r="P369" t="s">
        <v>22</v>
      </c>
      <c r="Q369" s="1">
        <v>44089.547592592593</v>
      </c>
    </row>
    <row r="370" spans="1:17" outlineLevel="2" x14ac:dyDescent="0.35">
      <c r="A370" s="1">
        <v>44006</v>
      </c>
      <c r="B370" t="s">
        <v>24</v>
      </c>
      <c r="C370" t="s">
        <v>1508</v>
      </c>
      <c r="D370" t="s">
        <v>1334</v>
      </c>
      <c r="F370" t="s">
        <v>2606</v>
      </c>
      <c r="G370" t="s">
        <v>2607</v>
      </c>
      <c r="H370" t="s">
        <v>1103</v>
      </c>
      <c r="I370" t="s">
        <v>471</v>
      </c>
      <c r="J370" s="2">
        <v>0</v>
      </c>
      <c r="K370" s="3">
        <v>634.47</v>
      </c>
      <c r="N370" t="s">
        <v>1411</v>
      </c>
      <c r="P370" t="s">
        <v>22</v>
      </c>
      <c r="Q370" s="1">
        <v>44089.610960648148</v>
      </c>
    </row>
    <row r="371" spans="1:17" outlineLevel="1" x14ac:dyDescent="0.35">
      <c r="K371" s="3">
        <f>SUBTOTAL(9,K361:K370)</f>
        <v>61753.06</v>
      </c>
      <c r="N371" s="4" t="s">
        <v>3148</v>
      </c>
      <c r="Q371" s="1">
        <f>SUBTOTAL(9,Q357:Q370)</f>
        <v>616239.92862268502</v>
      </c>
    </row>
    <row r="372" spans="1:17" outlineLevel="2" x14ac:dyDescent="0.35">
      <c r="A372" s="1">
        <v>43682</v>
      </c>
      <c r="B372" t="s">
        <v>1100</v>
      </c>
      <c r="C372" t="s">
        <v>2038</v>
      </c>
      <c r="D372" t="s">
        <v>1155</v>
      </c>
      <c r="F372" t="s">
        <v>2039</v>
      </c>
      <c r="G372" t="s">
        <v>2040</v>
      </c>
      <c r="H372" t="s">
        <v>1103</v>
      </c>
      <c r="J372" s="2">
        <v>0</v>
      </c>
      <c r="K372" s="3">
        <v>17902</v>
      </c>
      <c r="L372" t="s">
        <v>30</v>
      </c>
      <c r="M372" t="s">
        <v>31</v>
      </c>
      <c r="N372" t="s">
        <v>2041</v>
      </c>
      <c r="O372" t="s">
        <v>2042</v>
      </c>
      <c r="P372" t="s">
        <v>22</v>
      </c>
      <c r="Q372" s="1">
        <v>43950.394780092603</v>
      </c>
    </row>
    <row r="373" spans="1:17" outlineLevel="2" x14ac:dyDescent="0.35">
      <c r="A373" s="1">
        <v>43794</v>
      </c>
      <c r="B373" t="s">
        <v>1100</v>
      </c>
      <c r="C373" t="s">
        <v>2094</v>
      </c>
      <c r="D373" t="s">
        <v>1328</v>
      </c>
      <c r="F373" t="s">
        <v>2095</v>
      </c>
      <c r="G373" t="s">
        <v>2040</v>
      </c>
      <c r="H373" t="s">
        <v>1103</v>
      </c>
      <c r="J373" s="2">
        <v>0</v>
      </c>
      <c r="K373" s="3">
        <v>36977</v>
      </c>
      <c r="L373" t="s">
        <v>30</v>
      </c>
      <c r="M373" t="s">
        <v>31</v>
      </c>
      <c r="N373" t="s">
        <v>2041</v>
      </c>
      <c r="O373" t="s">
        <v>2096</v>
      </c>
      <c r="P373" t="s">
        <v>22</v>
      </c>
      <c r="Q373" s="1">
        <v>43949.722777777781</v>
      </c>
    </row>
    <row r="374" spans="1:17" outlineLevel="1" x14ac:dyDescent="0.35">
      <c r="K374" s="3">
        <f>SUBTOTAL(9,K372:K373)</f>
        <v>54879</v>
      </c>
      <c r="N374" s="4" t="s">
        <v>3198</v>
      </c>
      <c r="Q374" s="1">
        <f>SUBTOTAL(9,Q372:Q373)</f>
        <v>87900.117557870384</v>
      </c>
    </row>
    <row r="375" spans="1:17" outlineLevel="2" x14ac:dyDescent="0.35">
      <c r="A375" s="1">
        <v>43766</v>
      </c>
      <c r="B375" t="s">
        <v>1100</v>
      </c>
      <c r="C375" t="s">
        <v>2083</v>
      </c>
      <c r="D375" t="s">
        <v>1309</v>
      </c>
      <c r="F375" t="s">
        <v>2084</v>
      </c>
      <c r="G375" t="s">
        <v>2040</v>
      </c>
      <c r="H375" t="s">
        <v>1103</v>
      </c>
      <c r="I375" t="s">
        <v>471</v>
      </c>
      <c r="J375" s="2">
        <v>229.5</v>
      </c>
      <c r="K375" s="3">
        <v>5915.82</v>
      </c>
      <c r="L375" t="s">
        <v>30</v>
      </c>
      <c r="M375" t="s">
        <v>31</v>
      </c>
      <c r="N375" t="s">
        <v>2085</v>
      </c>
      <c r="O375" t="s">
        <v>2086</v>
      </c>
      <c r="P375" t="s">
        <v>22</v>
      </c>
      <c r="Q375" s="1">
        <v>43950.396608796298</v>
      </c>
    </row>
    <row r="376" spans="1:17" outlineLevel="2" x14ac:dyDescent="0.35">
      <c r="A376" s="1">
        <v>43781</v>
      </c>
      <c r="B376" t="s">
        <v>1100</v>
      </c>
      <c r="C376" t="s">
        <v>2087</v>
      </c>
      <c r="D376" t="s">
        <v>1304</v>
      </c>
      <c r="F376" t="s">
        <v>2088</v>
      </c>
      <c r="G376" t="s">
        <v>2040</v>
      </c>
      <c r="H376" t="s">
        <v>1103</v>
      </c>
      <c r="J376" s="2">
        <v>0</v>
      </c>
      <c r="K376" s="3">
        <v>1680</v>
      </c>
      <c r="L376" t="s">
        <v>30</v>
      </c>
      <c r="M376" t="s">
        <v>31</v>
      </c>
      <c r="N376" t="s">
        <v>2085</v>
      </c>
      <c r="O376" t="s">
        <v>2089</v>
      </c>
      <c r="P376" t="s">
        <v>22</v>
      </c>
      <c r="Q376" s="1">
        <v>43949.722777777781</v>
      </c>
    </row>
    <row r="377" spans="1:17" outlineLevel="2" x14ac:dyDescent="0.35">
      <c r="A377" s="1">
        <v>43796</v>
      </c>
      <c r="B377" t="s">
        <v>1100</v>
      </c>
      <c r="C377" t="s">
        <v>2101</v>
      </c>
      <c r="D377" t="s">
        <v>1346</v>
      </c>
      <c r="F377" t="s">
        <v>2102</v>
      </c>
      <c r="G377" t="s">
        <v>2040</v>
      </c>
      <c r="H377" t="s">
        <v>1103</v>
      </c>
      <c r="I377" t="s">
        <v>471</v>
      </c>
      <c r="J377" s="2">
        <v>121.98</v>
      </c>
      <c r="K377" s="3">
        <v>3144.28</v>
      </c>
      <c r="L377" t="s">
        <v>30</v>
      </c>
      <c r="M377" t="s">
        <v>31</v>
      </c>
      <c r="N377" t="s">
        <v>2085</v>
      </c>
      <c r="O377" t="s">
        <v>2103</v>
      </c>
      <c r="P377" t="s">
        <v>22</v>
      </c>
      <c r="Q377" s="1">
        <v>43949.722777777781</v>
      </c>
    </row>
    <row r="378" spans="1:17" outlineLevel="2" x14ac:dyDescent="0.35">
      <c r="A378" s="1">
        <v>44012</v>
      </c>
      <c r="B378" t="s">
        <v>1100</v>
      </c>
      <c r="C378" t="s">
        <v>2187</v>
      </c>
      <c r="D378" t="s">
        <v>1346</v>
      </c>
      <c r="F378" t="s">
        <v>2188</v>
      </c>
      <c r="G378" t="s">
        <v>2040</v>
      </c>
      <c r="H378" t="s">
        <v>1103</v>
      </c>
      <c r="I378" t="s">
        <v>471</v>
      </c>
      <c r="J378" s="2">
        <v>195.22</v>
      </c>
      <c r="K378" s="3">
        <v>4880.5</v>
      </c>
      <c r="N378" t="s">
        <v>2085</v>
      </c>
      <c r="O378" t="s">
        <v>2189</v>
      </c>
      <c r="P378" t="s">
        <v>451</v>
      </c>
      <c r="Q378" s="1">
        <v>44084.442928240736</v>
      </c>
    </row>
    <row r="379" spans="1:17" outlineLevel="1" x14ac:dyDescent="0.35">
      <c r="K379" s="3">
        <f>SUBTOTAL(9,K375:K378)</f>
        <v>15620.6</v>
      </c>
      <c r="N379" s="4" t="s">
        <v>3199</v>
      </c>
      <c r="Q379" s="1">
        <f>SUBTOTAL(9,Q375:Q378)</f>
        <v>175934.28509259259</v>
      </c>
    </row>
    <row r="380" spans="1:17" outlineLevel="2" x14ac:dyDescent="0.35">
      <c r="A380" s="1">
        <v>43708</v>
      </c>
      <c r="B380" t="s">
        <v>722</v>
      </c>
      <c r="C380" t="s">
        <v>1886</v>
      </c>
      <c r="D380" t="s">
        <v>724</v>
      </c>
      <c r="F380" t="s">
        <v>1887</v>
      </c>
      <c r="G380" t="s">
        <v>1859</v>
      </c>
      <c r="H380" t="s">
        <v>881</v>
      </c>
      <c r="J380" s="2">
        <v>0</v>
      </c>
      <c r="K380" s="3">
        <v>1462</v>
      </c>
      <c r="N380" t="s">
        <v>1888</v>
      </c>
      <c r="P380" t="s">
        <v>451</v>
      </c>
      <c r="Q380" s="1">
        <v>44090.560636574082</v>
      </c>
    </row>
    <row r="381" spans="1:17" outlineLevel="2" x14ac:dyDescent="0.35">
      <c r="A381" s="1">
        <v>43677</v>
      </c>
      <c r="B381" t="s">
        <v>722</v>
      </c>
      <c r="C381" t="s">
        <v>1881</v>
      </c>
      <c r="D381" t="s">
        <v>724</v>
      </c>
      <c r="F381" t="s">
        <v>2572</v>
      </c>
      <c r="G381" t="s">
        <v>2573</v>
      </c>
      <c r="H381" t="s">
        <v>1859</v>
      </c>
      <c r="J381" s="2">
        <v>0</v>
      </c>
      <c r="K381" s="3">
        <v>9750</v>
      </c>
      <c r="L381" t="s">
        <v>30</v>
      </c>
      <c r="M381" t="s">
        <v>31</v>
      </c>
      <c r="N381" t="s">
        <v>1888</v>
      </c>
      <c r="P381" t="s">
        <v>22</v>
      </c>
      <c r="Q381" s="1">
        <v>43949.722777777781</v>
      </c>
    </row>
    <row r="382" spans="1:17" outlineLevel="2" x14ac:dyDescent="0.35">
      <c r="A382" s="1">
        <v>43708</v>
      </c>
      <c r="B382" t="s">
        <v>722</v>
      </c>
      <c r="C382" t="s">
        <v>1886</v>
      </c>
      <c r="D382" t="s">
        <v>724</v>
      </c>
      <c r="F382" t="s">
        <v>2574</v>
      </c>
      <c r="G382" t="s">
        <v>2573</v>
      </c>
      <c r="H382" t="s">
        <v>1859</v>
      </c>
      <c r="J382" s="2">
        <v>0</v>
      </c>
      <c r="K382" s="3">
        <v>9750</v>
      </c>
      <c r="N382" t="s">
        <v>1888</v>
      </c>
      <c r="P382" t="s">
        <v>451</v>
      </c>
      <c r="Q382" s="1">
        <v>44090.560636574082</v>
      </c>
    </row>
    <row r="383" spans="1:17" outlineLevel="2" x14ac:dyDescent="0.35">
      <c r="A383" s="1">
        <v>43738</v>
      </c>
      <c r="B383" t="s">
        <v>722</v>
      </c>
      <c r="C383" t="s">
        <v>1891</v>
      </c>
      <c r="D383" t="s">
        <v>724</v>
      </c>
      <c r="F383" t="s">
        <v>2575</v>
      </c>
      <c r="G383" t="s">
        <v>2573</v>
      </c>
      <c r="H383" t="s">
        <v>1859</v>
      </c>
      <c r="J383" s="2">
        <v>0</v>
      </c>
      <c r="K383" s="3">
        <v>9750</v>
      </c>
      <c r="L383" t="s">
        <v>750</v>
      </c>
      <c r="M383" t="s">
        <v>31</v>
      </c>
      <c r="N383" t="s">
        <v>1888</v>
      </c>
      <c r="P383" t="s">
        <v>451</v>
      </c>
      <c r="Q383" s="1">
        <v>44090.557187500002</v>
      </c>
    </row>
    <row r="384" spans="1:17" outlineLevel="2" x14ac:dyDescent="0.35">
      <c r="A384" s="1">
        <v>43769</v>
      </c>
      <c r="B384" t="s">
        <v>722</v>
      </c>
      <c r="C384" t="s">
        <v>1903</v>
      </c>
      <c r="D384" t="s">
        <v>724</v>
      </c>
      <c r="F384" t="s">
        <v>2582</v>
      </c>
      <c r="G384" t="s">
        <v>2573</v>
      </c>
      <c r="H384" t="s">
        <v>1859</v>
      </c>
      <c r="J384" s="2">
        <v>0</v>
      </c>
      <c r="K384" s="3">
        <v>9750</v>
      </c>
      <c r="L384" t="s">
        <v>30</v>
      </c>
      <c r="M384" t="s">
        <v>31</v>
      </c>
      <c r="N384" t="s">
        <v>1888</v>
      </c>
      <c r="O384" t="s">
        <v>1905</v>
      </c>
      <c r="P384" t="s">
        <v>22</v>
      </c>
      <c r="Q384" s="1">
        <v>43949.722777777781</v>
      </c>
    </row>
    <row r="385" spans="1:17" outlineLevel="2" x14ac:dyDescent="0.35">
      <c r="A385" s="1">
        <v>43799</v>
      </c>
      <c r="B385" t="s">
        <v>722</v>
      </c>
      <c r="C385" t="s">
        <v>1922</v>
      </c>
      <c r="D385" t="s">
        <v>724</v>
      </c>
      <c r="F385" t="s">
        <v>2594</v>
      </c>
      <c r="G385" t="s">
        <v>2573</v>
      </c>
      <c r="H385" t="s">
        <v>1859</v>
      </c>
      <c r="J385" s="2">
        <v>0</v>
      </c>
      <c r="K385" s="3">
        <v>9750</v>
      </c>
      <c r="L385" t="s">
        <v>30</v>
      </c>
      <c r="M385" t="s">
        <v>31</v>
      </c>
      <c r="N385" t="s">
        <v>1888</v>
      </c>
      <c r="O385" t="s">
        <v>2595</v>
      </c>
      <c r="P385" t="s">
        <v>22</v>
      </c>
      <c r="Q385" s="1">
        <v>43949.742245370369</v>
      </c>
    </row>
    <row r="386" spans="1:17" outlineLevel="2" x14ac:dyDescent="0.35">
      <c r="A386" s="1">
        <v>43830</v>
      </c>
      <c r="B386" t="s">
        <v>722</v>
      </c>
      <c r="C386" t="s">
        <v>1927</v>
      </c>
      <c r="D386" t="s">
        <v>724</v>
      </c>
      <c r="F386" t="s">
        <v>2596</v>
      </c>
      <c r="G386" t="s">
        <v>2573</v>
      </c>
      <c r="H386" t="s">
        <v>1859</v>
      </c>
      <c r="J386" s="2">
        <v>0</v>
      </c>
      <c r="K386" s="3">
        <v>9750</v>
      </c>
      <c r="L386" t="s">
        <v>30</v>
      </c>
      <c r="M386" t="s">
        <v>31</v>
      </c>
      <c r="N386" t="s">
        <v>1888</v>
      </c>
      <c r="O386" t="s">
        <v>2597</v>
      </c>
      <c r="P386" t="s">
        <v>22</v>
      </c>
      <c r="Q386" s="1">
        <v>43949.722777777781</v>
      </c>
    </row>
    <row r="387" spans="1:17" outlineLevel="2" x14ac:dyDescent="0.35">
      <c r="A387" s="1">
        <v>43861</v>
      </c>
      <c r="B387" t="s">
        <v>722</v>
      </c>
      <c r="C387" t="s">
        <v>1930</v>
      </c>
      <c r="D387" t="s">
        <v>724</v>
      </c>
      <c r="F387" t="s">
        <v>2603</v>
      </c>
      <c r="G387" t="s">
        <v>2573</v>
      </c>
      <c r="H387" t="s">
        <v>1859</v>
      </c>
      <c r="J387" s="2">
        <v>0</v>
      </c>
      <c r="K387" s="3">
        <v>9750</v>
      </c>
      <c r="L387" t="s">
        <v>30</v>
      </c>
      <c r="M387" t="s">
        <v>31</v>
      </c>
      <c r="N387" t="s">
        <v>1888</v>
      </c>
      <c r="O387" t="s">
        <v>2604</v>
      </c>
      <c r="P387" t="s">
        <v>22</v>
      </c>
      <c r="Q387" s="1">
        <v>43949.722777777781</v>
      </c>
    </row>
    <row r="388" spans="1:17" outlineLevel="2" x14ac:dyDescent="0.35">
      <c r="A388" s="1">
        <v>43890</v>
      </c>
      <c r="B388" t="s">
        <v>722</v>
      </c>
      <c r="C388" t="s">
        <v>1933</v>
      </c>
      <c r="D388" t="s">
        <v>724</v>
      </c>
      <c r="F388" t="s">
        <v>2605</v>
      </c>
      <c r="G388" t="s">
        <v>2573</v>
      </c>
      <c r="H388" t="s">
        <v>1859</v>
      </c>
      <c r="J388" s="2">
        <v>0</v>
      </c>
      <c r="K388" s="3">
        <v>6750</v>
      </c>
      <c r="L388" t="s">
        <v>30</v>
      </c>
      <c r="M388" t="s">
        <v>31</v>
      </c>
      <c r="N388" t="s">
        <v>1888</v>
      </c>
      <c r="P388" t="s">
        <v>22</v>
      </c>
      <c r="Q388" s="1">
        <v>43949.722777777781</v>
      </c>
    </row>
    <row r="389" spans="1:17" outlineLevel="1" x14ac:dyDescent="0.35">
      <c r="K389" s="3">
        <f>SUBTOTAL(9,K381:K388)</f>
        <v>75000</v>
      </c>
      <c r="N389" s="4" t="s">
        <v>3149</v>
      </c>
      <c r="Q389" s="1">
        <f>SUBTOTAL(9,Q380:Q388)</f>
        <v>395970.03459490737</v>
      </c>
    </row>
    <row r="390" spans="1:17" outlineLevel="2" x14ac:dyDescent="0.35">
      <c r="A390" s="1">
        <v>44004</v>
      </c>
      <c r="B390" t="s">
        <v>24</v>
      </c>
      <c r="C390" t="s">
        <v>1505</v>
      </c>
      <c r="D390" t="s">
        <v>1361</v>
      </c>
      <c r="F390" t="s">
        <v>1506</v>
      </c>
      <c r="G390" t="s">
        <v>1103</v>
      </c>
      <c r="H390" t="s">
        <v>23</v>
      </c>
      <c r="J390" s="2">
        <v>0</v>
      </c>
      <c r="K390" s="3">
        <v>3990</v>
      </c>
      <c r="N390" t="s">
        <v>1507</v>
      </c>
      <c r="P390" t="s">
        <v>22</v>
      </c>
      <c r="Q390" s="1">
        <v>44055.585775462961</v>
      </c>
    </row>
    <row r="391" spans="1:17" outlineLevel="2" x14ac:dyDescent="0.35">
      <c r="A391" s="1">
        <v>43658</v>
      </c>
      <c r="B391" t="s">
        <v>24</v>
      </c>
      <c r="C391" t="s">
        <v>1618</v>
      </c>
      <c r="D391" t="s">
        <v>1175</v>
      </c>
      <c r="F391" t="s">
        <v>1619</v>
      </c>
      <c r="G391" t="s">
        <v>1609</v>
      </c>
      <c r="H391" t="s">
        <v>23</v>
      </c>
      <c r="J391" s="2">
        <v>0</v>
      </c>
      <c r="K391" s="3">
        <v>1523</v>
      </c>
      <c r="L391" t="s">
        <v>30</v>
      </c>
      <c r="M391" t="s">
        <v>31</v>
      </c>
      <c r="N391" t="s">
        <v>1507</v>
      </c>
      <c r="P391" t="s">
        <v>22</v>
      </c>
      <c r="Q391" s="1">
        <v>43949.722071759257</v>
      </c>
    </row>
    <row r="392" spans="1:17" outlineLevel="2" x14ac:dyDescent="0.35">
      <c r="A392" s="1">
        <v>43998</v>
      </c>
      <c r="B392" t="s">
        <v>1100</v>
      </c>
      <c r="C392" t="s">
        <v>2568</v>
      </c>
      <c r="D392" t="s">
        <v>2569</v>
      </c>
      <c r="E392" t="s">
        <v>1361</v>
      </c>
      <c r="F392" t="s">
        <v>2570</v>
      </c>
      <c r="G392" t="s">
        <v>2562</v>
      </c>
      <c r="H392" t="s">
        <v>1103</v>
      </c>
      <c r="J392" s="2">
        <v>0</v>
      </c>
      <c r="K392" s="3">
        <v>3990</v>
      </c>
      <c r="N392" t="s">
        <v>1507</v>
      </c>
      <c r="O392" t="s">
        <v>2571</v>
      </c>
      <c r="P392" t="s">
        <v>451</v>
      </c>
      <c r="Q392" s="1">
        <v>44074.558136574073</v>
      </c>
    </row>
    <row r="393" spans="1:17" outlineLevel="2" x14ac:dyDescent="0.35">
      <c r="A393" s="1">
        <v>43738</v>
      </c>
      <c r="B393" t="s">
        <v>722</v>
      </c>
      <c r="C393" t="s">
        <v>1891</v>
      </c>
      <c r="D393" t="s">
        <v>724</v>
      </c>
      <c r="F393" t="s">
        <v>2576</v>
      </c>
      <c r="G393" t="s">
        <v>2573</v>
      </c>
      <c r="H393" t="s">
        <v>1859</v>
      </c>
      <c r="J393" s="2">
        <v>0</v>
      </c>
      <c r="K393" s="3">
        <v>9943</v>
      </c>
      <c r="L393" t="s">
        <v>30</v>
      </c>
      <c r="M393" t="s">
        <v>31</v>
      </c>
      <c r="N393" t="s">
        <v>1507</v>
      </c>
      <c r="P393" t="s">
        <v>22</v>
      </c>
      <c r="Q393" s="1">
        <v>43949.722777777781</v>
      </c>
    </row>
    <row r="394" spans="1:17" outlineLevel="1" x14ac:dyDescent="0.35">
      <c r="K394" s="3">
        <f>SUBTOTAL(9,K392:K393)</f>
        <v>13933</v>
      </c>
      <c r="N394" s="4" t="s">
        <v>3150</v>
      </c>
      <c r="Q394" s="1">
        <f>SUBTOTAL(9,Q390:Q393)</f>
        <v>176029.58876157409</v>
      </c>
    </row>
    <row r="395" spans="1:17" outlineLevel="2" x14ac:dyDescent="0.35">
      <c r="A395" s="1">
        <v>43658</v>
      </c>
      <c r="B395" t="s">
        <v>24</v>
      </c>
      <c r="C395" t="s">
        <v>1129</v>
      </c>
      <c r="D395" t="s">
        <v>1130</v>
      </c>
      <c r="F395" t="s">
        <v>1131</v>
      </c>
      <c r="G395" t="s">
        <v>1103</v>
      </c>
      <c r="H395" t="s">
        <v>23</v>
      </c>
      <c r="J395" s="2">
        <v>0</v>
      </c>
      <c r="K395" s="3">
        <v>1594.14</v>
      </c>
      <c r="L395" t="s">
        <v>30</v>
      </c>
      <c r="M395" t="s">
        <v>31</v>
      </c>
      <c r="N395" t="s">
        <v>1132</v>
      </c>
      <c r="P395" t="s">
        <v>22</v>
      </c>
      <c r="Q395" s="1">
        <v>43949.722071759257</v>
      </c>
    </row>
    <row r="396" spans="1:17" outlineLevel="2" x14ac:dyDescent="0.35">
      <c r="A396" s="1">
        <v>43675</v>
      </c>
      <c r="B396" t="s">
        <v>24</v>
      </c>
      <c r="C396" t="s">
        <v>1149</v>
      </c>
      <c r="D396" t="s">
        <v>1130</v>
      </c>
      <c r="F396" t="s">
        <v>1150</v>
      </c>
      <c r="G396" t="s">
        <v>1103</v>
      </c>
      <c r="H396" t="s">
        <v>23</v>
      </c>
      <c r="J396" s="2">
        <v>0</v>
      </c>
      <c r="K396" s="3">
        <v>1589</v>
      </c>
      <c r="L396" t="s">
        <v>30</v>
      </c>
      <c r="M396" t="s">
        <v>31</v>
      </c>
      <c r="N396" t="s">
        <v>1132</v>
      </c>
      <c r="P396" t="s">
        <v>22</v>
      </c>
      <c r="Q396" s="1">
        <v>43949.722071759257</v>
      </c>
    </row>
    <row r="397" spans="1:17" outlineLevel="2" x14ac:dyDescent="0.35">
      <c r="A397" s="1">
        <v>43769</v>
      </c>
      <c r="B397" t="s">
        <v>722</v>
      </c>
      <c r="C397" t="s">
        <v>1106</v>
      </c>
      <c r="D397" t="s">
        <v>724</v>
      </c>
      <c r="F397" t="s">
        <v>1150</v>
      </c>
      <c r="G397" t="s">
        <v>1103</v>
      </c>
      <c r="H397" t="s">
        <v>591</v>
      </c>
      <c r="J397" s="2">
        <v>0</v>
      </c>
      <c r="K397" s="3">
        <v>0.09</v>
      </c>
      <c r="L397" t="s">
        <v>30</v>
      </c>
      <c r="M397" t="s">
        <v>31</v>
      </c>
      <c r="N397" t="s">
        <v>1132</v>
      </c>
      <c r="P397" t="s">
        <v>22</v>
      </c>
      <c r="Q397" s="1">
        <v>43949.722071759257</v>
      </c>
    </row>
    <row r="398" spans="1:17" outlineLevel="2" x14ac:dyDescent="0.35">
      <c r="A398" s="1">
        <v>43769</v>
      </c>
      <c r="B398" t="s">
        <v>722</v>
      </c>
      <c r="C398" t="s">
        <v>1106</v>
      </c>
      <c r="D398" t="s">
        <v>724</v>
      </c>
      <c r="F398" t="s">
        <v>1183</v>
      </c>
      <c r="G398" t="s">
        <v>1103</v>
      </c>
      <c r="H398" t="s">
        <v>591</v>
      </c>
      <c r="J398" s="2">
        <v>0</v>
      </c>
      <c r="K398" s="3">
        <v>0.01</v>
      </c>
      <c r="L398" t="s">
        <v>30</v>
      </c>
      <c r="M398" t="s">
        <v>31</v>
      </c>
      <c r="N398" t="s">
        <v>1132</v>
      </c>
      <c r="P398" t="s">
        <v>22</v>
      </c>
      <c r="Q398" s="1">
        <v>43949.722071759257</v>
      </c>
    </row>
    <row r="399" spans="1:17" outlineLevel="2" x14ac:dyDescent="0.35">
      <c r="A399" s="1">
        <v>43769</v>
      </c>
      <c r="B399" t="s">
        <v>722</v>
      </c>
      <c r="C399" t="s">
        <v>1106</v>
      </c>
      <c r="D399" t="s">
        <v>724</v>
      </c>
      <c r="F399" t="s">
        <v>1283</v>
      </c>
      <c r="G399" t="s">
        <v>1103</v>
      </c>
      <c r="H399" t="s">
        <v>591</v>
      </c>
      <c r="J399" s="2">
        <v>0</v>
      </c>
      <c r="K399" s="3">
        <v>0.49</v>
      </c>
      <c r="L399" t="s">
        <v>30</v>
      </c>
      <c r="M399" t="s">
        <v>31</v>
      </c>
      <c r="N399" t="s">
        <v>1132</v>
      </c>
      <c r="P399" t="s">
        <v>22</v>
      </c>
      <c r="Q399" s="1">
        <v>43949.722071759257</v>
      </c>
    </row>
    <row r="400" spans="1:17" outlineLevel="2" x14ac:dyDescent="0.35">
      <c r="A400" s="1">
        <v>43790</v>
      </c>
      <c r="B400" t="s">
        <v>24</v>
      </c>
      <c r="C400" t="s">
        <v>1306</v>
      </c>
      <c r="D400" t="s">
        <v>1130</v>
      </c>
      <c r="F400" t="s">
        <v>1307</v>
      </c>
      <c r="G400" t="s">
        <v>1103</v>
      </c>
      <c r="H400" t="s">
        <v>23</v>
      </c>
      <c r="J400" s="2">
        <v>0</v>
      </c>
      <c r="K400" s="3">
        <v>1182.3900000000001</v>
      </c>
      <c r="L400" t="s">
        <v>30</v>
      </c>
      <c r="M400" t="s">
        <v>31</v>
      </c>
      <c r="N400" t="s">
        <v>1132</v>
      </c>
      <c r="P400" t="s">
        <v>22</v>
      </c>
      <c r="Q400" s="1">
        <v>43949.722777777781</v>
      </c>
    </row>
    <row r="401" spans="1:17" outlineLevel="2" x14ac:dyDescent="0.35">
      <c r="A401" s="1">
        <v>43853</v>
      </c>
      <c r="B401" t="s">
        <v>24</v>
      </c>
      <c r="C401" t="s">
        <v>1383</v>
      </c>
      <c r="D401" t="s">
        <v>1130</v>
      </c>
      <c r="F401" t="s">
        <v>1384</v>
      </c>
      <c r="G401" t="s">
        <v>1103</v>
      </c>
      <c r="H401" t="s">
        <v>23</v>
      </c>
      <c r="J401" s="2">
        <v>0</v>
      </c>
      <c r="K401" s="3">
        <v>1671.99</v>
      </c>
      <c r="L401" t="s">
        <v>30</v>
      </c>
      <c r="M401" t="s">
        <v>31</v>
      </c>
      <c r="N401" t="s">
        <v>1132</v>
      </c>
      <c r="P401" t="s">
        <v>22</v>
      </c>
      <c r="Q401" s="1">
        <v>43949.722777777781</v>
      </c>
    </row>
    <row r="402" spans="1:17" outlineLevel="2" x14ac:dyDescent="0.35">
      <c r="A402" s="1">
        <v>43886</v>
      </c>
      <c r="B402" t="s">
        <v>24</v>
      </c>
      <c r="C402" t="s">
        <v>1414</v>
      </c>
      <c r="D402" t="s">
        <v>1130</v>
      </c>
      <c r="F402" t="s">
        <v>1415</v>
      </c>
      <c r="G402" t="s">
        <v>1103</v>
      </c>
      <c r="H402" t="s">
        <v>23</v>
      </c>
      <c r="J402" s="2">
        <v>0</v>
      </c>
      <c r="K402" s="3">
        <v>1667.09</v>
      </c>
      <c r="L402" t="s">
        <v>30</v>
      </c>
      <c r="M402" t="s">
        <v>31</v>
      </c>
      <c r="N402" t="s">
        <v>1132</v>
      </c>
      <c r="P402" t="s">
        <v>22</v>
      </c>
      <c r="Q402" s="1">
        <v>43949.722777777781</v>
      </c>
    </row>
    <row r="403" spans="1:17" outlineLevel="2" x14ac:dyDescent="0.35">
      <c r="A403" s="1">
        <v>43915</v>
      </c>
      <c r="B403" t="s">
        <v>24</v>
      </c>
      <c r="C403" t="s">
        <v>1435</v>
      </c>
      <c r="D403" t="s">
        <v>1182</v>
      </c>
      <c r="F403" t="s">
        <v>1436</v>
      </c>
      <c r="G403" t="s">
        <v>1103</v>
      </c>
      <c r="H403" t="s">
        <v>23</v>
      </c>
      <c r="J403" s="2">
        <v>0</v>
      </c>
      <c r="K403" s="3">
        <v>1667.09</v>
      </c>
      <c r="N403" t="s">
        <v>1132</v>
      </c>
      <c r="P403" t="s">
        <v>451</v>
      </c>
      <c r="Q403" s="1">
        <v>44084.597800925927</v>
      </c>
    </row>
    <row r="404" spans="1:17" outlineLevel="2" x14ac:dyDescent="0.35">
      <c r="A404" s="1">
        <v>43941</v>
      </c>
      <c r="B404" t="s">
        <v>24</v>
      </c>
      <c r="C404" t="s">
        <v>1465</v>
      </c>
      <c r="D404" t="s">
        <v>1182</v>
      </c>
      <c r="F404" t="s">
        <v>1466</v>
      </c>
      <c r="G404" t="s">
        <v>1103</v>
      </c>
      <c r="H404" t="s">
        <v>23</v>
      </c>
      <c r="J404" s="2">
        <v>0</v>
      </c>
      <c r="K404" s="3">
        <v>1667.09</v>
      </c>
      <c r="N404" t="s">
        <v>1132</v>
      </c>
      <c r="P404" t="s">
        <v>22</v>
      </c>
      <c r="Q404" s="1">
        <v>44071.667233796303</v>
      </c>
    </row>
    <row r="405" spans="1:17" outlineLevel="2" x14ac:dyDescent="0.35">
      <c r="A405" s="1">
        <v>43978</v>
      </c>
      <c r="B405" t="s">
        <v>24</v>
      </c>
      <c r="C405" t="s">
        <v>1486</v>
      </c>
      <c r="D405" t="s">
        <v>1182</v>
      </c>
      <c r="F405" t="s">
        <v>1487</v>
      </c>
      <c r="G405" t="s">
        <v>1103</v>
      </c>
      <c r="H405" t="s">
        <v>23</v>
      </c>
      <c r="J405" s="2">
        <v>0</v>
      </c>
      <c r="K405" s="3">
        <v>1667.09</v>
      </c>
      <c r="N405" t="s">
        <v>1132</v>
      </c>
      <c r="P405" t="s">
        <v>451</v>
      </c>
      <c r="Q405" s="1">
        <v>44055.60465277778</v>
      </c>
    </row>
    <row r="406" spans="1:17" outlineLevel="2" x14ac:dyDescent="0.35">
      <c r="A406" s="1">
        <v>44004</v>
      </c>
      <c r="B406" t="s">
        <v>24</v>
      </c>
      <c r="C406" t="s">
        <v>1501</v>
      </c>
      <c r="D406" t="s">
        <v>1182</v>
      </c>
      <c r="F406" t="s">
        <v>1502</v>
      </c>
      <c r="G406" t="s">
        <v>1103</v>
      </c>
      <c r="H406" t="s">
        <v>23</v>
      </c>
      <c r="J406" s="2">
        <v>0</v>
      </c>
      <c r="K406" s="3">
        <v>1667.09</v>
      </c>
      <c r="N406" t="s">
        <v>1132</v>
      </c>
      <c r="P406" t="s">
        <v>451</v>
      </c>
      <c r="Q406" s="1">
        <v>44055.604317129633</v>
      </c>
    </row>
    <row r="407" spans="1:17" outlineLevel="2" x14ac:dyDescent="0.35">
      <c r="A407" s="1">
        <v>43689</v>
      </c>
      <c r="B407" t="s">
        <v>1100</v>
      </c>
      <c r="C407" t="s">
        <v>2298</v>
      </c>
      <c r="D407" t="s">
        <v>1182</v>
      </c>
      <c r="F407" t="s">
        <v>2299</v>
      </c>
      <c r="G407" t="s">
        <v>2300</v>
      </c>
      <c r="H407" t="s">
        <v>1103</v>
      </c>
      <c r="J407" s="2">
        <v>0</v>
      </c>
      <c r="K407" s="3">
        <v>1599.19</v>
      </c>
      <c r="L407" t="s">
        <v>30</v>
      </c>
      <c r="M407" t="s">
        <v>31</v>
      </c>
      <c r="N407" t="s">
        <v>1132</v>
      </c>
      <c r="O407" t="s">
        <v>2301</v>
      </c>
      <c r="P407" t="s">
        <v>22</v>
      </c>
      <c r="Q407" s="1">
        <v>43949.722777777781</v>
      </c>
    </row>
    <row r="408" spans="1:17" outlineLevel="2" x14ac:dyDescent="0.35">
      <c r="A408" s="1">
        <v>43720</v>
      </c>
      <c r="B408" t="s">
        <v>1100</v>
      </c>
      <c r="C408" t="s">
        <v>2302</v>
      </c>
      <c r="D408" t="s">
        <v>1182</v>
      </c>
      <c r="F408" t="s">
        <v>2303</v>
      </c>
      <c r="G408" t="s">
        <v>2300</v>
      </c>
      <c r="H408" t="s">
        <v>1103</v>
      </c>
      <c r="J408" s="2">
        <v>0</v>
      </c>
      <c r="K408" s="3">
        <v>1403.98</v>
      </c>
      <c r="L408" t="s">
        <v>30</v>
      </c>
      <c r="M408" t="s">
        <v>31</v>
      </c>
      <c r="N408" t="s">
        <v>1132</v>
      </c>
      <c r="O408" t="s">
        <v>2304</v>
      </c>
      <c r="P408" t="s">
        <v>22</v>
      </c>
      <c r="Q408" s="1">
        <v>43949.722777777781</v>
      </c>
    </row>
    <row r="409" spans="1:17" outlineLevel="2" x14ac:dyDescent="0.35">
      <c r="A409" s="1">
        <v>43753</v>
      </c>
      <c r="B409" t="s">
        <v>1100</v>
      </c>
      <c r="C409" t="s">
        <v>2305</v>
      </c>
      <c r="D409" t="s">
        <v>1182</v>
      </c>
      <c r="F409" t="s">
        <v>2306</v>
      </c>
      <c r="G409" t="s">
        <v>2300</v>
      </c>
      <c r="H409" t="s">
        <v>1103</v>
      </c>
      <c r="J409" s="2">
        <v>0</v>
      </c>
      <c r="K409" s="3">
        <v>1045.68</v>
      </c>
      <c r="L409" t="s">
        <v>30</v>
      </c>
      <c r="M409" t="s">
        <v>31</v>
      </c>
      <c r="N409" t="s">
        <v>1132</v>
      </c>
      <c r="O409" t="s">
        <v>2307</v>
      </c>
      <c r="P409" t="s">
        <v>22</v>
      </c>
      <c r="Q409" s="1">
        <v>43949.722777777781</v>
      </c>
    </row>
    <row r="410" spans="1:17" outlineLevel="2" x14ac:dyDescent="0.35">
      <c r="A410" s="1">
        <v>43781</v>
      </c>
      <c r="B410" t="s">
        <v>1100</v>
      </c>
      <c r="C410" t="s">
        <v>2308</v>
      </c>
      <c r="D410" t="s">
        <v>1130</v>
      </c>
      <c r="F410" t="s">
        <v>2309</v>
      </c>
      <c r="G410" t="s">
        <v>2300</v>
      </c>
      <c r="H410" t="s">
        <v>1103</v>
      </c>
      <c r="J410" s="2">
        <v>0</v>
      </c>
      <c r="K410" s="3">
        <v>1182.3900000000001</v>
      </c>
      <c r="L410" t="s">
        <v>30</v>
      </c>
      <c r="M410" t="s">
        <v>31</v>
      </c>
      <c r="N410" t="s">
        <v>1132</v>
      </c>
      <c r="O410" t="s">
        <v>2310</v>
      </c>
      <c r="P410" t="s">
        <v>22</v>
      </c>
      <c r="Q410" s="1">
        <v>43949.722777777781</v>
      </c>
    </row>
    <row r="411" spans="1:17" outlineLevel="2" x14ac:dyDescent="0.35">
      <c r="A411" s="1">
        <v>43815</v>
      </c>
      <c r="B411" t="s">
        <v>1100</v>
      </c>
      <c r="C411" t="s">
        <v>2311</v>
      </c>
      <c r="D411" t="s">
        <v>1130</v>
      </c>
      <c r="F411" t="s">
        <v>2312</v>
      </c>
      <c r="G411" t="s">
        <v>2300</v>
      </c>
      <c r="H411" t="s">
        <v>1103</v>
      </c>
      <c r="J411" s="2">
        <v>0</v>
      </c>
      <c r="K411" s="3">
        <v>1671.99</v>
      </c>
      <c r="L411" t="s">
        <v>30</v>
      </c>
      <c r="M411" t="s">
        <v>31</v>
      </c>
      <c r="N411" t="s">
        <v>1132</v>
      </c>
      <c r="O411" t="s">
        <v>2313</v>
      </c>
      <c r="P411" t="s">
        <v>22</v>
      </c>
      <c r="Q411" s="1">
        <v>43949.722777777781</v>
      </c>
    </row>
    <row r="412" spans="1:17" outlineLevel="2" x14ac:dyDescent="0.35">
      <c r="A412" s="1">
        <v>43818</v>
      </c>
      <c r="B412" t="s">
        <v>1100</v>
      </c>
      <c r="C412" t="s">
        <v>2314</v>
      </c>
      <c r="D412" t="s">
        <v>1317</v>
      </c>
      <c r="F412" t="s">
        <v>2315</v>
      </c>
      <c r="G412" t="s">
        <v>2300</v>
      </c>
      <c r="H412" t="s">
        <v>1103</v>
      </c>
      <c r="J412" s="2">
        <v>0</v>
      </c>
      <c r="K412" s="3">
        <v>837</v>
      </c>
      <c r="L412" t="s">
        <v>30</v>
      </c>
      <c r="M412" t="s">
        <v>31</v>
      </c>
      <c r="N412" t="s">
        <v>1132</v>
      </c>
      <c r="O412" t="s">
        <v>2316</v>
      </c>
      <c r="P412" t="s">
        <v>22</v>
      </c>
      <c r="Q412" s="1">
        <v>43949.722777777781</v>
      </c>
    </row>
    <row r="413" spans="1:17" outlineLevel="2" x14ac:dyDescent="0.35">
      <c r="A413" s="1">
        <v>43842</v>
      </c>
      <c r="B413" t="s">
        <v>1100</v>
      </c>
      <c r="C413" t="s">
        <v>2317</v>
      </c>
      <c r="D413" t="s">
        <v>1130</v>
      </c>
      <c r="F413" t="s">
        <v>2318</v>
      </c>
      <c r="G413" t="s">
        <v>2300</v>
      </c>
      <c r="H413" t="s">
        <v>1103</v>
      </c>
      <c r="J413" s="2">
        <v>0</v>
      </c>
      <c r="K413" s="3">
        <v>1671.99</v>
      </c>
      <c r="L413" t="s">
        <v>30</v>
      </c>
      <c r="M413" t="s">
        <v>31</v>
      </c>
      <c r="N413" t="s">
        <v>1132</v>
      </c>
      <c r="O413" t="s">
        <v>2319</v>
      </c>
      <c r="P413" t="s">
        <v>22</v>
      </c>
      <c r="Q413" s="1">
        <v>43949.722777777781</v>
      </c>
    </row>
    <row r="414" spans="1:17" outlineLevel="2" x14ac:dyDescent="0.35">
      <c r="A414" s="1">
        <v>43873</v>
      </c>
      <c r="B414" t="s">
        <v>1100</v>
      </c>
      <c r="C414" t="s">
        <v>2320</v>
      </c>
      <c r="D414" t="s">
        <v>1130</v>
      </c>
      <c r="F414" t="s">
        <v>2321</v>
      </c>
      <c r="G414" t="s">
        <v>2300</v>
      </c>
      <c r="H414" t="s">
        <v>1103</v>
      </c>
      <c r="J414" s="2">
        <v>0</v>
      </c>
      <c r="K414" s="3">
        <v>1667.09</v>
      </c>
      <c r="L414" t="s">
        <v>30</v>
      </c>
      <c r="M414" t="s">
        <v>31</v>
      </c>
      <c r="N414" t="s">
        <v>1132</v>
      </c>
      <c r="O414" t="s">
        <v>2322</v>
      </c>
      <c r="P414" t="s">
        <v>22</v>
      </c>
      <c r="Q414" s="1">
        <v>43949.722777777781</v>
      </c>
    </row>
    <row r="415" spans="1:17" outlineLevel="2" x14ac:dyDescent="0.35">
      <c r="A415" s="1">
        <v>43906</v>
      </c>
      <c r="B415" t="s">
        <v>1100</v>
      </c>
      <c r="C415" t="s">
        <v>2323</v>
      </c>
      <c r="D415" t="s">
        <v>1182</v>
      </c>
      <c r="F415" t="s">
        <v>2306</v>
      </c>
      <c r="G415" t="s">
        <v>2300</v>
      </c>
      <c r="H415" t="s">
        <v>1103</v>
      </c>
      <c r="J415" s="2">
        <v>0</v>
      </c>
      <c r="K415" s="3">
        <v>1667.09</v>
      </c>
      <c r="N415" t="s">
        <v>1132</v>
      </c>
      <c r="O415" t="s">
        <v>2324</v>
      </c>
      <c r="P415" t="s">
        <v>451</v>
      </c>
      <c r="Q415" s="1">
        <v>44074.555474537039</v>
      </c>
    </row>
    <row r="416" spans="1:17" outlineLevel="2" x14ac:dyDescent="0.35">
      <c r="A416" s="1">
        <v>43936</v>
      </c>
      <c r="B416" t="s">
        <v>1100</v>
      </c>
      <c r="C416" t="s">
        <v>2325</v>
      </c>
      <c r="D416" t="s">
        <v>1182</v>
      </c>
      <c r="F416" t="s">
        <v>2312</v>
      </c>
      <c r="G416" t="s">
        <v>2300</v>
      </c>
      <c r="H416" t="s">
        <v>1103</v>
      </c>
      <c r="J416" s="2">
        <v>0</v>
      </c>
      <c r="K416" s="3">
        <v>1667.09</v>
      </c>
      <c r="N416" t="s">
        <v>1132</v>
      </c>
      <c r="O416" t="s">
        <v>2326</v>
      </c>
      <c r="P416" t="s">
        <v>451</v>
      </c>
      <c r="Q416" s="1">
        <v>44074.554270833331</v>
      </c>
    </row>
    <row r="417" spans="1:17" outlineLevel="2" x14ac:dyDescent="0.35">
      <c r="A417" s="1">
        <v>43969</v>
      </c>
      <c r="B417" t="s">
        <v>1100</v>
      </c>
      <c r="C417" t="s">
        <v>2327</v>
      </c>
      <c r="D417" t="s">
        <v>1182</v>
      </c>
      <c r="F417" t="s">
        <v>2306</v>
      </c>
      <c r="G417" t="s">
        <v>2300</v>
      </c>
      <c r="H417" t="s">
        <v>1103</v>
      </c>
      <c r="J417" s="2">
        <v>0</v>
      </c>
      <c r="K417" s="3">
        <v>1667.09</v>
      </c>
      <c r="N417" t="s">
        <v>1132</v>
      </c>
      <c r="O417" t="s">
        <v>2328</v>
      </c>
      <c r="P417" t="s">
        <v>451</v>
      </c>
      <c r="Q417" s="1">
        <v>44074.55978009259</v>
      </c>
    </row>
    <row r="418" spans="1:17" outlineLevel="2" x14ac:dyDescent="0.35">
      <c r="A418" s="1">
        <v>43997</v>
      </c>
      <c r="B418" t="s">
        <v>1100</v>
      </c>
      <c r="C418" t="s">
        <v>2329</v>
      </c>
      <c r="D418" t="s">
        <v>1130</v>
      </c>
      <c r="F418" t="s">
        <v>2306</v>
      </c>
      <c r="G418" t="s">
        <v>2300</v>
      </c>
      <c r="H418" t="s">
        <v>1103</v>
      </c>
      <c r="J418" s="2">
        <v>0</v>
      </c>
      <c r="K418" s="3">
        <v>1667.09</v>
      </c>
      <c r="N418" t="s">
        <v>1132</v>
      </c>
      <c r="O418" t="s">
        <v>2330</v>
      </c>
      <c r="P418" t="s">
        <v>451</v>
      </c>
      <c r="Q418" s="1">
        <v>44074.558333333327</v>
      </c>
    </row>
    <row r="419" spans="1:17" outlineLevel="2" x14ac:dyDescent="0.35">
      <c r="A419" s="1">
        <v>43769</v>
      </c>
      <c r="B419" t="s">
        <v>722</v>
      </c>
      <c r="C419" t="s">
        <v>1106</v>
      </c>
      <c r="D419" t="s">
        <v>724</v>
      </c>
      <c r="F419" t="s">
        <v>2609</v>
      </c>
      <c r="G419" t="s">
        <v>2607</v>
      </c>
      <c r="H419" t="s">
        <v>39</v>
      </c>
      <c r="J419" s="2">
        <v>0</v>
      </c>
      <c r="K419" s="3">
        <v>652</v>
      </c>
      <c r="L419" t="s">
        <v>30</v>
      </c>
      <c r="M419" t="s">
        <v>31</v>
      </c>
      <c r="N419" t="s">
        <v>1132</v>
      </c>
      <c r="P419" t="s">
        <v>22</v>
      </c>
      <c r="Q419" s="1">
        <v>43949.722071759257</v>
      </c>
    </row>
    <row r="420" spans="1:17" outlineLevel="1" x14ac:dyDescent="0.35">
      <c r="K420" s="3">
        <f>SUBTOTAL(9,K407:K419)</f>
        <v>18399.670000000002</v>
      </c>
      <c r="N420" s="4" t="s">
        <v>3151</v>
      </c>
      <c r="Q420" s="1">
        <f>SUBTOTAL(9,Q395:Q419)</f>
        <v>1099710.9848495373</v>
      </c>
    </row>
    <row r="421" spans="1:17" outlineLevel="2" x14ac:dyDescent="0.35">
      <c r="A421" s="1">
        <v>43928</v>
      </c>
      <c r="B421" t="s">
        <v>24</v>
      </c>
      <c r="C421" t="s">
        <v>1458</v>
      </c>
      <c r="D421" t="s">
        <v>1361</v>
      </c>
      <c r="F421" t="s">
        <v>1459</v>
      </c>
      <c r="G421" t="s">
        <v>1103</v>
      </c>
      <c r="H421" t="s">
        <v>23</v>
      </c>
      <c r="J421" s="2">
        <v>0</v>
      </c>
      <c r="K421" s="3">
        <v>765</v>
      </c>
      <c r="N421" t="s">
        <v>1460</v>
      </c>
      <c r="P421" t="s">
        <v>22</v>
      </c>
      <c r="Q421" s="1">
        <v>44089.683229166672</v>
      </c>
    </row>
    <row r="422" spans="1:17" outlineLevel="2" x14ac:dyDescent="0.35">
      <c r="A422" s="1">
        <v>44012</v>
      </c>
      <c r="B422" t="s">
        <v>1100</v>
      </c>
      <c r="C422" t="s">
        <v>2025</v>
      </c>
      <c r="D422" t="s">
        <v>1361</v>
      </c>
      <c r="F422" t="s">
        <v>2026</v>
      </c>
      <c r="G422" t="s">
        <v>2024</v>
      </c>
      <c r="H422" t="s">
        <v>1103</v>
      </c>
      <c r="J422" s="2">
        <v>0</v>
      </c>
      <c r="K422" s="3">
        <v>2973</v>
      </c>
      <c r="N422" t="s">
        <v>1460</v>
      </c>
      <c r="O422" t="s">
        <v>2027</v>
      </c>
      <c r="P422" t="s">
        <v>451</v>
      </c>
      <c r="Q422" s="1">
        <v>44084.438773148147</v>
      </c>
    </row>
    <row r="423" spans="1:17" outlineLevel="2" x14ac:dyDescent="0.35">
      <c r="A423" s="1">
        <v>43734</v>
      </c>
      <c r="B423" t="s">
        <v>1100</v>
      </c>
      <c r="C423" t="s">
        <v>2267</v>
      </c>
      <c r="D423" t="s">
        <v>1196</v>
      </c>
      <c r="F423" t="s">
        <v>2268</v>
      </c>
      <c r="G423" t="s">
        <v>2246</v>
      </c>
      <c r="H423" t="s">
        <v>1103</v>
      </c>
      <c r="J423" s="2">
        <v>0</v>
      </c>
      <c r="K423" s="3">
        <v>1052</v>
      </c>
      <c r="L423" t="s">
        <v>30</v>
      </c>
      <c r="M423" t="s">
        <v>31</v>
      </c>
      <c r="N423" t="s">
        <v>1460</v>
      </c>
      <c r="O423" t="s">
        <v>2269</v>
      </c>
      <c r="P423" t="s">
        <v>22</v>
      </c>
      <c r="Q423" s="1">
        <v>43949.722071759257</v>
      </c>
    </row>
    <row r="424" spans="1:17" outlineLevel="2" x14ac:dyDescent="0.35">
      <c r="A424" s="1">
        <v>43774</v>
      </c>
      <c r="B424" t="s">
        <v>1100</v>
      </c>
      <c r="C424" t="s">
        <v>2280</v>
      </c>
      <c r="D424" t="s">
        <v>1293</v>
      </c>
      <c r="F424" t="s">
        <v>2281</v>
      </c>
      <c r="G424" t="s">
        <v>2246</v>
      </c>
      <c r="H424" t="s">
        <v>1103</v>
      </c>
      <c r="J424" s="2">
        <v>0</v>
      </c>
      <c r="K424" s="3">
        <v>639</v>
      </c>
      <c r="L424" t="s">
        <v>30</v>
      </c>
      <c r="M424" t="s">
        <v>31</v>
      </c>
      <c r="N424" t="s">
        <v>1460</v>
      </c>
      <c r="O424" t="s">
        <v>2282</v>
      </c>
      <c r="P424" t="s">
        <v>22</v>
      </c>
      <c r="Q424" s="1">
        <v>43949.722777777781</v>
      </c>
    </row>
    <row r="425" spans="1:17" outlineLevel="2" x14ac:dyDescent="0.35">
      <c r="A425" s="1">
        <v>43819</v>
      </c>
      <c r="B425" t="s">
        <v>1100</v>
      </c>
      <c r="C425" t="s">
        <v>2286</v>
      </c>
      <c r="D425" t="s">
        <v>1175</v>
      </c>
      <c r="E425" t="s">
        <v>1361</v>
      </c>
      <c r="F425" t="s">
        <v>2287</v>
      </c>
      <c r="G425" t="s">
        <v>2246</v>
      </c>
      <c r="H425" t="s">
        <v>1103</v>
      </c>
      <c r="J425" s="2">
        <v>0</v>
      </c>
      <c r="K425" s="3">
        <v>2342</v>
      </c>
      <c r="L425" t="s">
        <v>30</v>
      </c>
      <c r="M425" t="s">
        <v>31</v>
      </c>
      <c r="N425" t="s">
        <v>1460</v>
      </c>
      <c r="O425" t="s">
        <v>2288</v>
      </c>
      <c r="P425" t="s">
        <v>22</v>
      </c>
      <c r="Q425" s="1">
        <v>43949.722777777781</v>
      </c>
    </row>
    <row r="426" spans="1:17" outlineLevel="2" x14ac:dyDescent="0.35">
      <c r="A426" s="1">
        <v>43917</v>
      </c>
      <c r="B426" t="s">
        <v>1100</v>
      </c>
      <c r="C426" t="s">
        <v>2289</v>
      </c>
      <c r="D426" t="s">
        <v>1361</v>
      </c>
      <c r="F426" t="s">
        <v>2290</v>
      </c>
      <c r="G426" t="s">
        <v>2246</v>
      </c>
      <c r="H426" t="s">
        <v>1103</v>
      </c>
      <c r="J426" s="2">
        <v>0</v>
      </c>
      <c r="K426" s="3">
        <v>765</v>
      </c>
      <c r="N426" t="s">
        <v>1460</v>
      </c>
      <c r="O426" t="s">
        <v>2291</v>
      </c>
      <c r="P426" t="s">
        <v>451</v>
      </c>
      <c r="Q426" s="1">
        <v>44074.555127314823</v>
      </c>
    </row>
    <row r="427" spans="1:17" outlineLevel="1" x14ac:dyDescent="0.35">
      <c r="K427" s="3">
        <f>SUBTOTAL(9,K422:K426)</f>
        <v>7771</v>
      </c>
      <c r="N427" s="4" t="s">
        <v>3152</v>
      </c>
      <c r="Q427" s="1">
        <f>SUBTOTAL(9,Q421:Q426)</f>
        <v>264097.84475694445</v>
      </c>
    </row>
    <row r="428" spans="1:17" outlineLevel="2" x14ac:dyDescent="0.35">
      <c r="A428" s="1">
        <v>43853</v>
      </c>
      <c r="B428" t="s">
        <v>24</v>
      </c>
      <c r="C428" t="s">
        <v>1380</v>
      </c>
      <c r="D428" t="s">
        <v>1196</v>
      </c>
      <c r="F428" t="s">
        <v>1381</v>
      </c>
      <c r="G428" t="s">
        <v>1103</v>
      </c>
      <c r="H428" t="s">
        <v>23</v>
      </c>
      <c r="J428" s="2">
        <v>0</v>
      </c>
      <c r="K428" s="3">
        <v>1320</v>
      </c>
      <c r="L428" t="s">
        <v>30</v>
      </c>
      <c r="M428" t="s">
        <v>31</v>
      </c>
      <c r="N428" t="s">
        <v>1382</v>
      </c>
      <c r="P428" t="s">
        <v>22</v>
      </c>
      <c r="Q428" s="1">
        <v>43949.722777777781</v>
      </c>
    </row>
    <row r="429" spans="1:17" outlineLevel="2" x14ac:dyDescent="0.35">
      <c r="A429" s="1">
        <v>43867</v>
      </c>
      <c r="B429" t="s">
        <v>24</v>
      </c>
      <c r="C429" t="s">
        <v>1393</v>
      </c>
      <c r="D429" t="s">
        <v>1196</v>
      </c>
      <c r="F429" t="s">
        <v>1394</v>
      </c>
      <c r="G429" t="s">
        <v>1103</v>
      </c>
      <c r="H429" t="s">
        <v>23</v>
      </c>
      <c r="J429" s="2">
        <v>0</v>
      </c>
      <c r="K429" s="3">
        <v>2471</v>
      </c>
      <c r="L429" t="s">
        <v>30</v>
      </c>
      <c r="M429" t="s">
        <v>31</v>
      </c>
      <c r="N429" t="s">
        <v>1382</v>
      </c>
      <c r="P429" t="s">
        <v>22</v>
      </c>
      <c r="Q429" s="1">
        <v>43949.722777777781</v>
      </c>
    </row>
    <row r="430" spans="1:17" outlineLevel="2" x14ac:dyDescent="0.35">
      <c r="A430" s="1">
        <v>43684</v>
      </c>
      <c r="B430" t="s">
        <v>1100</v>
      </c>
      <c r="C430" t="s">
        <v>2043</v>
      </c>
      <c r="D430" t="s">
        <v>1196</v>
      </c>
      <c r="F430" t="s">
        <v>2044</v>
      </c>
      <c r="G430" t="s">
        <v>2040</v>
      </c>
      <c r="H430" t="s">
        <v>1103</v>
      </c>
      <c r="J430" s="2">
        <v>0</v>
      </c>
      <c r="K430" s="3">
        <v>784</v>
      </c>
      <c r="L430" t="s">
        <v>30</v>
      </c>
      <c r="M430" t="s">
        <v>31</v>
      </c>
      <c r="N430" t="s">
        <v>1382</v>
      </c>
      <c r="O430" t="s">
        <v>2045</v>
      </c>
      <c r="P430" t="s">
        <v>22</v>
      </c>
      <c r="Q430" s="1">
        <v>43950.396874999999</v>
      </c>
    </row>
    <row r="431" spans="1:17" outlineLevel="2" x14ac:dyDescent="0.35">
      <c r="A431" s="1">
        <v>43704</v>
      </c>
      <c r="B431" t="s">
        <v>1100</v>
      </c>
      <c r="C431" t="s">
        <v>2049</v>
      </c>
      <c r="D431" t="s">
        <v>1196</v>
      </c>
      <c r="F431" t="s">
        <v>2050</v>
      </c>
      <c r="G431" t="s">
        <v>2040</v>
      </c>
      <c r="H431" t="s">
        <v>1103</v>
      </c>
      <c r="J431" s="2">
        <v>0</v>
      </c>
      <c r="K431" s="3">
        <v>1000</v>
      </c>
      <c r="L431" t="s">
        <v>30</v>
      </c>
      <c r="M431" t="s">
        <v>31</v>
      </c>
      <c r="N431" t="s">
        <v>1382</v>
      </c>
      <c r="O431" t="s">
        <v>2051</v>
      </c>
      <c r="P431" t="s">
        <v>22</v>
      </c>
      <c r="Q431" s="1">
        <v>43949.722071759257</v>
      </c>
    </row>
    <row r="432" spans="1:17" outlineLevel="2" x14ac:dyDescent="0.35">
      <c r="A432" s="1">
        <v>43852</v>
      </c>
      <c r="B432" t="s">
        <v>1100</v>
      </c>
      <c r="C432" t="s">
        <v>2131</v>
      </c>
      <c r="D432" t="s">
        <v>1196</v>
      </c>
      <c r="F432" t="s">
        <v>2132</v>
      </c>
      <c r="G432" t="s">
        <v>2040</v>
      </c>
      <c r="H432" t="s">
        <v>1103</v>
      </c>
      <c r="J432" s="2">
        <v>0</v>
      </c>
      <c r="K432" s="3">
        <v>1320</v>
      </c>
      <c r="L432" t="s">
        <v>30</v>
      </c>
      <c r="M432" t="s">
        <v>31</v>
      </c>
      <c r="N432" t="s">
        <v>1382</v>
      </c>
      <c r="O432" t="s">
        <v>2133</v>
      </c>
      <c r="P432" t="s">
        <v>22</v>
      </c>
      <c r="Q432" s="1">
        <v>43949.722777777781</v>
      </c>
    </row>
    <row r="433" spans="1:17" outlineLevel="2" x14ac:dyDescent="0.35">
      <c r="A433" s="1">
        <v>43860</v>
      </c>
      <c r="B433" t="s">
        <v>1100</v>
      </c>
      <c r="C433" t="s">
        <v>2134</v>
      </c>
      <c r="D433" t="s">
        <v>1196</v>
      </c>
      <c r="F433" t="s">
        <v>2135</v>
      </c>
      <c r="G433" t="s">
        <v>2040</v>
      </c>
      <c r="H433" t="s">
        <v>1103</v>
      </c>
      <c r="J433" s="2">
        <v>0</v>
      </c>
      <c r="K433" s="3">
        <v>2741</v>
      </c>
      <c r="L433" t="s">
        <v>30</v>
      </c>
      <c r="M433" t="s">
        <v>31</v>
      </c>
      <c r="N433" t="s">
        <v>1382</v>
      </c>
      <c r="O433" t="s">
        <v>2136</v>
      </c>
      <c r="P433" t="s">
        <v>22</v>
      </c>
      <c r="Q433" s="1">
        <v>43949.722777777781</v>
      </c>
    </row>
    <row r="434" spans="1:17" outlineLevel="1" x14ac:dyDescent="0.35">
      <c r="K434" s="3">
        <f>SUBTOTAL(9,K430:K433)</f>
        <v>5845</v>
      </c>
      <c r="N434" s="4" t="s">
        <v>3153</v>
      </c>
      <c r="Q434" s="1">
        <f>SUBTOTAL(9,Q428:Q433)</f>
        <v>263699.01005787036</v>
      </c>
    </row>
    <row r="435" spans="1:17" outlineLevel="2" x14ac:dyDescent="0.35">
      <c r="A435" s="1">
        <v>43700</v>
      </c>
      <c r="B435" t="s">
        <v>24</v>
      </c>
      <c r="C435" t="s">
        <v>1177</v>
      </c>
      <c r="D435" t="s">
        <v>1178</v>
      </c>
      <c r="F435" t="s">
        <v>1179</v>
      </c>
      <c r="G435" t="s">
        <v>1103</v>
      </c>
      <c r="H435" t="s">
        <v>23</v>
      </c>
      <c r="J435" s="2">
        <v>0</v>
      </c>
      <c r="K435" s="3">
        <v>68871</v>
      </c>
      <c r="N435" t="s">
        <v>1180</v>
      </c>
      <c r="P435" t="s">
        <v>22</v>
      </c>
      <c r="Q435" s="1">
        <v>43950.387557870366</v>
      </c>
    </row>
    <row r="436" spans="1:17" outlineLevel="2" x14ac:dyDescent="0.35">
      <c r="A436" s="1">
        <v>43853</v>
      </c>
      <c r="B436" t="s">
        <v>24</v>
      </c>
      <c r="C436" t="s">
        <v>1385</v>
      </c>
      <c r="D436" t="s">
        <v>1178</v>
      </c>
      <c r="F436" t="s">
        <v>1386</v>
      </c>
      <c r="G436" t="s">
        <v>1103</v>
      </c>
      <c r="H436" t="s">
        <v>23</v>
      </c>
      <c r="J436" s="2">
        <v>0</v>
      </c>
      <c r="K436" s="3">
        <v>254.1</v>
      </c>
      <c r="L436" t="s">
        <v>30</v>
      </c>
      <c r="M436" t="s">
        <v>31</v>
      </c>
      <c r="N436" t="s">
        <v>1180</v>
      </c>
      <c r="P436" t="s">
        <v>22</v>
      </c>
      <c r="Q436" s="1">
        <v>43949.722777777781</v>
      </c>
    </row>
    <row r="437" spans="1:17" outlineLevel="2" x14ac:dyDescent="0.35">
      <c r="A437" s="1">
        <v>43915</v>
      </c>
      <c r="B437" t="s">
        <v>24</v>
      </c>
      <c r="C437" t="s">
        <v>1437</v>
      </c>
      <c r="D437" t="s">
        <v>1178</v>
      </c>
      <c r="F437" t="s">
        <v>1438</v>
      </c>
      <c r="G437" t="s">
        <v>1103</v>
      </c>
      <c r="H437" t="s">
        <v>23</v>
      </c>
      <c r="J437" s="2">
        <v>0</v>
      </c>
      <c r="K437" s="3">
        <v>325.49</v>
      </c>
      <c r="N437" t="s">
        <v>1180</v>
      </c>
      <c r="P437" t="s">
        <v>22</v>
      </c>
      <c r="Q437" s="1">
        <v>44071.680995370371</v>
      </c>
    </row>
    <row r="438" spans="1:17" outlineLevel="2" x14ac:dyDescent="0.35">
      <c r="A438" s="1">
        <v>43915</v>
      </c>
      <c r="B438" t="s">
        <v>24</v>
      </c>
      <c r="C438" t="s">
        <v>1439</v>
      </c>
      <c r="D438" t="s">
        <v>1178</v>
      </c>
      <c r="F438" t="s">
        <v>1440</v>
      </c>
      <c r="G438" t="s">
        <v>1103</v>
      </c>
      <c r="H438" t="s">
        <v>23</v>
      </c>
      <c r="J438" s="2">
        <v>0</v>
      </c>
      <c r="K438" s="3">
        <v>325.49</v>
      </c>
      <c r="N438" t="s">
        <v>1180</v>
      </c>
      <c r="P438" t="s">
        <v>22</v>
      </c>
      <c r="Q438" s="1">
        <v>44071.67628472222</v>
      </c>
    </row>
    <row r="439" spans="1:17" outlineLevel="2" x14ac:dyDescent="0.35">
      <c r="A439" s="1">
        <v>43971</v>
      </c>
      <c r="B439" t="s">
        <v>24</v>
      </c>
      <c r="C439" t="s">
        <v>1484</v>
      </c>
      <c r="D439" t="s">
        <v>1178</v>
      </c>
      <c r="F439" t="s">
        <v>1485</v>
      </c>
      <c r="G439" t="s">
        <v>1103</v>
      </c>
      <c r="H439" t="s">
        <v>23</v>
      </c>
      <c r="J439" s="2">
        <v>0</v>
      </c>
      <c r="K439" s="3">
        <v>470.69</v>
      </c>
      <c r="N439" t="s">
        <v>1180</v>
      </c>
      <c r="P439" t="s">
        <v>22</v>
      </c>
      <c r="Q439" s="1">
        <v>44055.585787037038</v>
      </c>
    </row>
    <row r="440" spans="1:17" outlineLevel="2" x14ac:dyDescent="0.35">
      <c r="A440" s="1">
        <v>44004</v>
      </c>
      <c r="B440" t="s">
        <v>24</v>
      </c>
      <c r="C440" t="s">
        <v>1503</v>
      </c>
      <c r="D440" t="s">
        <v>1178</v>
      </c>
      <c r="F440" t="s">
        <v>1504</v>
      </c>
      <c r="G440" t="s">
        <v>1103</v>
      </c>
      <c r="H440" t="s">
        <v>23</v>
      </c>
      <c r="J440" s="2">
        <v>0</v>
      </c>
      <c r="K440" s="3">
        <v>1495.56</v>
      </c>
      <c r="N440" t="s">
        <v>1180</v>
      </c>
      <c r="P440" t="s">
        <v>22</v>
      </c>
      <c r="Q440" s="1">
        <v>44055.585775462961</v>
      </c>
    </row>
    <row r="441" spans="1:17" outlineLevel="2" x14ac:dyDescent="0.35">
      <c r="A441" s="1">
        <v>44007</v>
      </c>
      <c r="B441" t="s">
        <v>24</v>
      </c>
      <c r="C441" t="s">
        <v>1514</v>
      </c>
      <c r="D441" t="s">
        <v>1515</v>
      </c>
      <c r="F441" t="s">
        <v>1516</v>
      </c>
      <c r="G441" t="s">
        <v>1103</v>
      </c>
      <c r="H441" t="s">
        <v>23</v>
      </c>
      <c r="J441" s="2">
        <v>0</v>
      </c>
      <c r="K441" s="3">
        <v>15000</v>
      </c>
      <c r="N441" t="s">
        <v>1180</v>
      </c>
      <c r="P441" t="s">
        <v>22</v>
      </c>
      <c r="Q441" s="1">
        <v>44055.585763888892</v>
      </c>
    </row>
    <row r="442" spans="1:17" outlineLevel="2" x14ac:dyDescent="0.35">
      <c r="A442" s="1">
        <v>44007</v>
      </c>
      <c r="B442" t="s">
        <v>24</v>
      </c>
      <c r="C442" t="s">
        <v>1517</v>
      </c>
      <c r="D442" t="s">
        <v>1178</v>
      </c>
      <c r="F442" t="s">
        <v>1518</v>
      </c>
      <c r="G442" t="s">
        <v>1103</v>
      </c>
      <c r="H442" t="s">
        <v>23</v>
      </c>
      <c r="J442" s="2">
        <v>0</v>
      </c>
      <c r="K442" s="3">
        <v>399.3</v>
      </c>
      <c r="N442" t="s">
        <v>1180</v>
      </c>
      <c r="P442" t="s">
        <v>22</v>
      </c>
      <c r="Q442" s="1">
        <v>44055.585763888892</v>
      </c>
    </row>
    <row r="443" spans="1:17" outlineLevel="2" x14ac:dyDescent="0.35">
      <c r="A443" s="1">
        <v>44007</v>
      </c>
      <c r="B443" t="s">
        <v>24</v>
      </c>
      <c r="C443" t="s">
        <v>1519</v>
      </c>
      <c r="D443" t="s">
        <v>1178</v>
      </c>
      <c r="F443" t="s">
        <v>1520</v>
      </c>
      <c r="G443" t="s">
        <v>1103</v>
      </c>
      <c r="H443" t="s">
        <v>23</v>
      </c>
      <c r="J443" s="2">
        <v>0</v>
      </c>
      <c r="K443" s="3">
        <v>12100</v>
      </c>
      <c r="N443" t="s">
        <v>1180</v>
      </c>
      <c r="P443" t="s">
        <v>22</v>
      </c>
      <c r="Q443" s="1">
        <v>44055.585763888892</v>
      </c>
    </row>
    <row r="444" spans="1:17" outlineLevel="2" x14ac:dyDescent="0.35">
      <c r="A444" s="1">
        <v>43677</v>
      </c>
      <c r="B444" t="s">
        <v>1100</v>
      </c>
      <c r="C444" t="s">
        <v>2488</v>
      </c>
      <c r="D444" t="s">
        <v>1178</v>
      </c>
      <c r="F444" t="s">
        <v>2489</v>
      </c>
      <c r="G444" t="s">
        <v>2490</v>
      </c>
      <c r="H444" t="s">
        <v>1103</v>
      </c>
      <c r="J444" s="2">
        <v>0</v>
      </c>
      <c r="K444" s="3">
        <v>68871</v>
      </c>
      <c r="L444" t="s">
        <v>30</v>
      </c>
      <c r="M444" t="s">
        <v>31</v>
      </c>
      <c r="N444" t="s">
        <v>1180</v>
      </c>
      <c r="O444" t="s">
        <v>2491</v>
      </c>
      <c r="P444" t="s">
        <v>22</v>
      </c>
      <c r="Q444" s="1">
        <v>43949.722777777781</v>
      </c>
    </row>
    <row r="445" spans="1:17" outlineLevel="2" x14ac:dyDescent="0.35">
      <c r="A445" s="1">
        <v>43774</v>
      </c>
      <c r="B445" t="s">
        <v>1100</v>
      </c>
      <c r="C445" t="s">
        <v>2498</v>
      </c>
      <c r="D445" t="s">
        <v>1178</v>
      </c>
      <c r="F445" t="s">
        <v>2499</v>
      </c>
      <c r="G445" t="s">
        <v>2490</v>
      </c>
      <c r="H445" t="s">
        <v>1103</v>
      </c>
      <c r="J445" s="2">
        <v>0</v>
      </c>
      <c r="K445" s="3">
        <v>325</v>
      </c>
      <c r="L445" t="s">
        <v>30</v>
      </c>
      <c r="M445" t="s">
        <v>31</v>
      </c>
      <c r="N445" t="s">
        <v>1180</v>
      </c>
      <c r="O445" t="s">
        <v>2500</v>
      </c>
      <c r="P445" t="s">
        <v>22</v>
      </c>
      <c r="Q445" s="1">
        <v>43949.722777777781</v>
      </c>
    </row>
    <row r="446" spans="1:17" outlineLevel="2" x14ac:dyDescent="0.35">
      <c r="A446" s="1">
        <v>43787</v>
      </c>
      <c r="B446" t="s">
        <v>1100</v>
      </c>
      <c r="C446" t="s">
        <v>2501</v>
      </c>
      <c r="D446" t="s">
        <v>1178</v>
      </c>
      <c r="F446" t="s">
        <v>2502</v>
      </c>
      <c r="G446" t="s">
        <v>2490</v>
      </c>
      <c r="H446" t="s">
        <v>1103</v>
      </c>
      <c r="J446" s="2">
        <v>0</v>
      </c>
      <c r="K446" s="3">
        <v>325.49</v>
      </c>
      <c r="L446" t="s">
        <v>30</v>
      </c>
      <c r="M446" t="s">
        <v>31</v>
      </c>
      <c r="N446" t="s">
        <v>1180</v>
      </c>
      <c r="O446" t="s">
        <v>2503</v>
      </c>
      <c r="P446" t="s">
        <v>22</v>
      </c>
      <c r="Q446" s="1">
        <v>43949.722777777781</v>
      </c>
    </row>
    <row r="447" spans="1:17" outlineLevel="2" x14ac:dyDescent="0.35">
      <c r="A447" s="1">
        <v>43810</v>
      </c>
      <c r="B447" t="s">
        <v>1100</v>
      </c>
      <c r="C447" t="s">
        <v>2504</v>
      </c>
      <c r="D447" t="s">
        <v>1178</v>
      </c>
      <c r="F447" t="s">
        <v>2505</v>
      </c>
      <c r="G447" t="s">
        <v>2490</v>
      </c>
      <c r="H447" t="s">
        <v>1103</v>
      </c>
      <c r="J447" s="2">
        <v>0</v>
      </c>
      <c r="K447" s="3">
        <v>325.49</v>
      </c>
      <c r="L447" t="s">
        <v>30</v>
      </c>
      <c r="M447" t="s">
        <v>31</v>
      </c>
      <c r="N447" t="s">
        <v>1180</v>
      </c>
      <c r="O447" t="s">
        <v>2506</v>
      </c>
      <c r="P447" t="s">
        <v>22</v>
      </c>
      <c r="Q447" s="1">
        <v>43949.722777777781</v>
      </c>
    </row>
    <row r="448" spans="1:17" outlineLevel="2" x14ac:dyDescent="0.35">
      <c r="A448" s="1">
        <v>43845</v>
      </c>
      <c r="B448" t="s">
        <v>1100</v>
      </c>
      <c r="C448" t="s">
        <v>2507</v>
      </c>
      <c r="D448" t="s">
        <v>1178</v>
      </c>
      <c r="F448" t="s">
        <v>2508</v>
      </c>
      <c r="G448" t="s">
        <v>2490</v>
      </c>
      <c r="H448" t="s">
        <v>1103</v>
      </c>
      <c r="J448" s="2">
        <v>0</v>
      </c>
      <c r="K448" s="3">
        <v>254.1</v>
      </c>
      <c r="L448" t="s">
        <v>30</v>
      </c>
      <c r="M448" t="s">
        <v>31</v>
      </c>
      <c r="N448" t="s">
        <v>1180</v>
      </c>
      <c r="O448" t="s">
        <v>2509</v>
      </c>
      <c r="P448" t="s">
        <v>22</v>
      </c>
      <c r="Q448" s="1">
        <v>43949.722777777781</v>
      </c>
    </row>
    <row r="449" spans="1:17" outlineLevel="2" x14ac:dyDescent="0.35">
      <c r="A449" s="1">
        <v>43902</v>
      </c>
      <c r="B449" t="s">
        <v>1100</v>
      </c>
      <c r="C449" t="s">
        <v>2510</v>
      </c>
      <c r="D449" t="s">
        <v>1178</v>
      </c>
      <c r="F449" t="s">
        <v>2511</v>
      </c>
      <c r="G449" t="s">
        <v>2490</v>
      </c>
      <c r="H449" t="s">
        <v>1103</v>
      </c>
      <c r="J449" s="2">
        <v>0</v>
      </c>
      <c r="K449" s="3">
        <v>325.49</v>
      </c>
      <c r="N449" t="s">
        <v>1180</v>
      </c>
      <c r="O449" t="s">
        <v>2512</v>
      </c>
      <c r="P449" t="s">
        <v>451</v>
      </c>
      <c r="Q449" s="1">
        <v>44084.527638888889</v>
      </c>
    </row>
    <row r="450" spans="1:17" outlineLevel="2" x14ac:dyDescent="0.35">
      <c r="A450" s="1">
        <v>43909</v>
      </c>
      <c r="B450" t="s">
        <v>1100</v>
      </c>
      <c r="C450" t="s">
        <v>2513</v>
      </c>
      <c r="D450" t="s">
        <v>1178</v>
      </c>
      <c r="F450" t="s">
        <v>2514</v>
      </c>
      <c r="G450" t="s">
        <v>2490</v>
      </c>
      <c r="H450" t="s">
        <v>1103</v>
      </c>
      <c r="J450" s="2">
        <v>0</v>
      </c>
      <c r="K450" s="3">
        <v>325.49</v>
      </c>
      <c r="N450" t="s">
        <v>1180</v>
      </c>
      <c r="O450" t="s">
        <v>2515</v>
      </c>
      <c r="P450" t="s">
        <v>22</v>
      </c>
      <c r="Q450" s="1">
        <v>44092.610763888893</v>
      </c>
    </row>
    <row r="451" spans="1:17" outlineLevel="2" x14ac:dyDescent="0.35">
      <c r="A451" s="1">
        <v>43969</v>
      </c>
      <c r="B451" t="s">
        <v>1100</v>
      </c>
      <c r="C451" t="s">
        <v>2516</v>
      </c>
      <c r="D451" t="s">
        <v>1178</v>
      </c>
      <c r="F451" t="s">
        <v>2517</v>
      </c>
      <c r="G451" t="s">
        <v>2490</v>
      </c>
      <c r="H451" t="s">
        <v>1103</v>
      </c>
      <c r="J451" s="2">
        <v>0</v>
      </c>
      <c r="K451" s="3">
        <v>470.69</v>
      </c>
      <c r="N451" t="s">
        <v>1180</v>
      </c>
      <c r="O451" t="s">
        <v>2518</v>
      </c>
      <c r="P451" t="s">
        <v>22</v>
      </c>
      <c r="Q451" s="1">
        <v>44092.611134259263</v>
      </c>
    </row>
    <row r="452" spans="1:17" outlineLevel="2" x14ac:dyDescent="0.35">
      <c r="A452" s="1">
        <v>43997</v>
      </c>
      <c r="B452" t="s">
        <v>1100</v>
      </c>
      <c r="C452" t="s">
        <v>2523</v>
      </c>
      <c r="D452" t="s">
        <v>1178</v>
      </c>
      <c r="F452" t="s">
        <v>2524</v>
      </c>
      <c r="G452" t="s">
        <v>2490</v>
      </c>
      <c r="H452" t="s">
        <v>1103</v>
      </c>
      <c r="J452" s="2">
        <v>0</v>
      </c>
      <c r="K452" s="3">
        <v>1495.56</v>
      </c>
      <c r="N452" t="s">
        <v>1180</v>
      </c>
      <c r="O452" t="s">
        <v>2525</v>
      </c>
      <c r="P452" t="s">
        <v>22</v>
      </c>
      <c r="Q452" s="1">
        <v>44092.611724537041</v>
      </c>
    </row>
    <row r="453" spans="1:17" outlineLevel="2" x14ac:dyDescent="0.35">
      <c r="A453" s="1">
        <v>44007</v>
      </c>
      <c r="B453" t="s">
        <v>1100</v>
      </c>
      <c r="C453" t="s">
        <v>2526</v>
      </c>
      <c r="D453" t="s">
        <v>1178</v>
      </c>
      <c r="F453" t="s">
        <v>2527</v>
      </c>
      <c r="G453" t="s">
        <v>2490</v>
      </c>
      <c r="H453" t="s">
        <v>1103</v>
      </c>
      <c r="J453" s="2">
        <v>0</v>
      </c>
      <c r="K453" s="3">
        <v>12100</v>
      </c>
      <c r="N453" t="s">
        <v>1180</v>
      </c>
      <c r="O453" t="s">
        <v>2528</v>
      </c>
      <c r="P453" t="s">
        <v>451</v>
      </c>
      <c r="Q453" s="1">
        <v>44084.437881944446</v>
      </c>
    </row>
    <row r="454" spans="1:17" outlineLevel="2" x14ac:dyDescent="0.35">
      <c r="A454" s="1">
        <v>44007</v>
      </c>
      <c r="B454" t="s">
        <v>1100</v>
      </c>
      <c r="C454" t="s">
        <v>2529</v>
      </c>
      <c r="D454" t="s">
        <v>1178</v>
      </c>
      <c r="F454" t="s">
        <v>2530</v>
      </c>
      <c r="G454" t="s">
        <v>2490</v>
      </c>
      <c r="H454" t="s">
        <v>1103</v>
      </c>
      <c r="J454" s="2">
        <v>0</v>
      </c>
      <c r="K454" s="3">
        <v>399.3</v>
      </c>
      <c r="N454" t="s">
        <v>1180</v>
      </c>
      <c r="O454" t="s">
        <v>2531</v>
      </c>
      <c r="P454" t="s">
        <v>451</v>
      </c>
      <c r="Q454" s="1">
        <v>44084.437476851846</v>
      </c>
    </row>
    <row r="455" spans="1:17" outlineLevel="2" x14ac:dyDescent="0.35">
      <c r="A455" s="1">
        <v>44007</v>
      </c>
      <c r="B455" t="s">
        <v>1100</v>
      </c>
      <c r="C455" t="s">
        <v>2532</v>
      </c>
      <c r="D455" t="s">
        <v>2533</v>
      </c>
      <c r="F455" t="s">
        <v>2534</v>
      </c>
      <c r="G455" t="s">
        <v>2490</v>
      </c>
      <c r="H455" t="s">
        <v>1103</v>
      </c>
      <c r="J455" s="2">
        <v>0</v>
      </c>
      <c r="K455" s="3">
        <v>15000</v>
      </c>
      <c r="N455" t="s">
        <v>1180</v>
      </c>
      <c r="O455" t="s">
        <v>2535</v>
      </c>
      <c r="P455" t="s">
        <v>451</v>
      </c>
      <c r="Q455" s="1">
        <v>44084.436967592592</v>
      </c>
    </row>
    <row r="456" spans="1:17" outlineLevel="1" x14ac:dyDescent="0.35">
      <c r="K456" s="3">
        <f>SUBTOTAL(9,K444:K455)</f>
        <v>100217.61000000003</v>
      </c>
      <c r="N456" s="4" t="s">
        <v>3154</v>
      </c>
      <c r="Q456" s="1">
        <f>SUBTOTAL(9,Q435:Q455)</f>
        <v>924685.68394675944</v>
      </c>
    </row>
    <row r="457" spans="1:17" outlineLevel="2" x14ac:dyDescent="0.35">
      <c r="A457" s="1">
        <v>43915</v>
      </c>
      <c r="B457" t="s">
        <v>24</v>
      </c>
      <c r="C457" t="s">
        <v>1432</v>
      </c>
      <c r="D457" t="s">
        <v>1322</v>
      </c>
      <c r="F457" t="s">
        <v>1433</v>
      </c>
      <c r="G457" t="s">
        <v>1103</v>
      </c>
      <c r="H457" t="s">
        <v>23</v>
      </c>
      <c r="J457" s="2">
        <v>0</v>
      </c>
      <c r="K457" s="3">
        <v>13794</v>
      </c>
      <c r="N457" t="s">
        <v>1434</v>
      </c>
      <c r="P457" t="s">
        <v>22</v>
      </c>
      <c r="Q457" s="1">
        <v>44069.515300925923</v>
      </c>
    </row>
    <row r="458" spans="1:17" outlineLevel="2" x14ac:dyDescent="0.35">
      <c r="A458" s="1">
        <v>43916</v>
      </c>
      <c r="B458" t="s">
        <v>24</v>
      </c>
      <c r="C458" t="s">
        <v>1454</v>
      </c>
      <c r="D458" t="s">
        <v>1322</v>
      </c>
      <c r="F458" t="s">
        <v>1455</v>
      </c>
      <c r="G458" t="s">
        <v>1103</v>
      </c>
      <c r="H458" t="s">
        <v>23</v>
      </c>
      <c r="J458" s="2">
        <v>0</v>
      </c>
      <c r="K458" s="3">
        <v>15851</v>
      </c>
      <c r="N458" t="s">
        <v>1434</v>
      </c>
      <c r="P458" t="s">
        <v>451</v>
      </c>
      <c r="Q458" s="1">
        <v>44084.597905092603</v>
      </c>
    </row>
    <row r="459" spans="1:17" outlineLevel="2" x14ac:dyDescent="0.35">
      <c r="A459" s="1">
        <v>43928</v>
      </c>
      <c r="B459" t="s">
        <v>24</v>
      </c>
      <c r="C459" t="s">
        <v>1461</v>
      </c>
      <c r="D459" t="s">
        <v>1322</v>
      </c>
      <c r="F459" t="s">
        <v>1462</v>
      </c>
      <c r="G459" t="s">
        <v>1103</v>
      </c>
      <c r="H459" t="s">
        <v>23</v>
      </c>
      <c r="J459" s="2">
        <v>0</v>
      </c>
      <c r="K459" s="3">
        <v>6897</v>
      </c>
      <c r="N459" t="s">
        <v>1434</v>
      </c>
      <c r="P459" t="s">
        <v>22</v>
      </c>
      <c r="Q459" s="1">
        <v>44071.66920138889</v>
      </c>
    </row>
    <row r="460" spans="1:17" outlineLevel="2" x14ac:dyDescent="0.35">
      <c r="A460" s="1">
        <v>43978</v>
      </c>
      <c r="B460" t="s">
        <v>24</v>
      </c>
      <c r="C460" t="s">
        <v>1488</v>
      </c>
      <c r="D460" t="s">
        <v>1322</v>
      </c>
      <c r="F460" t="s">
        <v>1489</v>
      </c>
      <c r="G460" t="s">
        <v>1103</v>
      </c>
      <c r="H460" t="s">
        <v>23</v>
      </c>
      <c r="J460" s="2">
        <v>0</v>
      </c>
      <c r="K460" s="3">
        <v>16335</v>
      </c>
      <c r="N460" t="s">
        <v>1434</v>
      </c>
      <c r="P460" t="s">
        <v>22</v>
      </c>
      <c r="Q460" s="1">
        <v>44055.585787037038</v>
      </c>
    </row>
    <row r="461" spans="1:17" outlineLevel="2" x14ac:dyDescent="0.35">
      <c r="A461" s="1">
        <v>43761</v>
      </c>
      <c r="B461" t="s">
        <v>1100</v>
      </c>
      <c r="C461" t="s">
        <v>2080</v>
      </c>
      <c r="D461" t="s">
        <v>1279</v>
      </c>
      <c r="F461" t="s">
        <v>2081</v>
      </c>
      <c r="G461" t="s">
        <v>2040</v>
      </c>
      <c r="H461" t="s">
        <v>1103</v>
      </c>
      <c r="I461" t="s">
        <v>471</v>
      </c>
      <c r="J461" s="2">
        <v>216.78</v>
      </c>
      <c r="K461" s="3">
        <v>5587.94</v>
      </c>
      <c r="L461" t="s">
        <v>30</v>
      </c>
      <c r="M461" t="s">
        <v>31</v>
      </c>
      <c r="N461" t="s">
        <v>1434</v>
      </c>
      <c r="O461" t="s">
        <v>2082</v>
      </c>
      <c r="P461" t="s">
        <v>22</v>
      </c>
      <c r="Q461" s="1">
        <v>43949.722071759257</v>
      </c>
    </row>
    <row r="462" spans="1:17" outlineLevel="2" x14ac:dyDescent="0.35">
      <c r="A462" s="1">
        <v>43804</v>
      </c>
      <c r="B462" t="s">
        <v>1100</v>
      </c>
      <c r="C462" t="s">
        <v>2459</v>
      </c>
      <c r="D462" t="s">
        <v>1322</v>
      </c>
      <c r="F462" t="s">
        <v>2460</v>
      </c>
      <c r="G462" t="s">
        <v>2461</v>
      </c>
      <c r="H462" t="s">
        <v>1103</v>
      </c>
      <c r="J462" s="2">
        <v>0</v>
      </c>
      <c r="K462" s="3">
        <v>30250</v>
      </c>
      <c r="L462" t="s">
        <v>30</v>
      </c>
      <c r="M462" t="s">
        <v>31</v>
      </c>
      <c r="N462" t="s">
        <v>1434</v>
      </c>
      <c r="O462" t="s">
        <v>2462</v>
      </c>
      <c r="P462" t="s">
        <v>22</v>
      </c>
      <c r="Q462" s="1">
        <v>43949.722777777781</v>
      </c>
    </row>
    <row r="463" spans="1:17" outlineLevel="2" x14ac:dyDescent="0.35">
      <c r="A463" s="1">
        <v>43838</v>
      </c>
      <c r="B463" t="s">
        <v>1100</v>
      </c>
      <c r="C463" t="s">
        <v>2463</v>
      </c>
      <c r="D463" t="s">
        <v>1322</v>
      </c>
      <c r="F463" t="s">
        <v>2464</v>
      </c>
      <c r="G463" t="s">
        <v>2461</v>
      </c>
      <c r="H463" t="s">
        <v>1103</v>
      </c>
      <c r="J463" s="2">
        <v>0</v>
      </c>
      <c r="K463" s="3">
        <v>30250</v>
      </c>
      <c r="L463" t="s">
        <v>30</v>
      </c>
      <c r="M463" t="s">
        <v>31</v>
      </c>
      <c r="N463" t="s">
        <v>1434</v>
      </c>
      <c r="O463" t="s">
        <v>2465</v>
      </c>
      <c r="P463" t="s">
        <v>22</v>
      </c>
      <c r="Q463" s="1">
        <v>43949.722777777781</v>
      </c>
    </row>
    <row r="464" spans="1:17" outlineLevel="2" x14ac:dyDescent="0.35">
      <c r="A464" s="1">
        <v>43892</v>
      </c>
      <c r="B464" t="s">
        <v>1100</v>
      </c>
      <c r="C464" t="s">
        <v>2466</v>
      </c>
      <c r="D464" t="s">
        <v>1322</v>
      </c>
      <c r="F464" t="s">
        <v>2467</v>
      </c>
      <c r="G464" t="s">
        <v>2461</v>
      </c>
      <c r="H464" t="s">
        <v>1103</v>
      </c>
      <c r="J464" s="2">
        <v>0</v>
      </c>
      <c r="K464" s="3">
        <v>13794</v>
      </c>
      <c r="N464" t="s">
        <v>1434</v>
      </c>
      <c r="O464" t="s">
        <v>2468</v>
      </c>
      <c r="P464" t="s">
        <v>451</v>
      </c>
      <c r="Q464" s="1">
        <v>44074.551666666674</v>
      </c>
    </row>
    <row r="465" spans="1:17" outlineLevel="2" x14ac:dyDescent="0.35">
      <c r="A465" s="1">
        <v>43915</v>
      </c>
      <c r="B465" t="s">
        <v>1100</v>
      </c>
      <c r="C465" t="s">
        <v>2469</v>
      </c>
      <c r="D465" t="s">
        <v>1322</v>
      </c>
      <c r="F465" t="s">
        <v>2470</v>
      </c>
      <c r="G465" t="s">
        <v>2461</v>
      </c>
      <c r="H465" t="s">
        <v>1103</v>
      </c>
      <c r="J465" s="2">
        <v>0</v>
      </c>
      <c r="K465" s="3">
        <v>15851</v>
      </c>
      <c r="N465" t="s">
        <v>1434</v>
      </c>
      <c r="O465" t="s">
        <v>2471</v>
      </c>
      <c r="P465" t="s">
        <v>451</v>
      </c>
      <c r="Q465" s="1">
        <v>44074.561377314807</v>
      </c>
    </row>
    <row r="466" spans="1:17" outlineLevel="2" x14ac:dyDescent="0.35">
      <c r="A466" s="1">
        <v>43924</v>
      </c>
      <c r="B466" t="s">
        <v>1100</v>
      </c>
      <c r="C466" t="s">
        <v>2472</v>
      </c>
      <c r="D466" t="s">
        <v>1322</v>
      </c>
      <c r="F466" t="s">
        <v>2473</v>
      </c>
      <c r="G466" t="s">
        <v>2461</v>
      </c>
      <c r="H466" t="s">
        <v>1103</v>
      </c>
      <c r="J466" s="2">
        <v>0</v>
      </c>
      <c r="K466" s="3">
        <v>6897</v>
      </c>
      <c r="N466" t="s">
        <v>1434</v>
      </c>
      <c r="O466" t="s">
        <v>2474</v>
      </c>
      <c r="P466" t="s">
        <v>451</v>
      </c>
      <c r="Q466" s="1">
        <v>44074.555798611109</v>
      </c>
    </row>
    <row r="467" spans="1:17" outlineLevel="2" x14ac:dyDescent="0.35">
      <c r="A467" s="1">
        <v>43971</v>
      </c>
      <c r="B467" t="s">
        <v>1100</v>
      </c>
      <c r="C467" t="s">
        <v>2475</v>
      </c>
      <c r="D467" t="s">
        <v>1322</v>
      </c>
      <c r="F467" t="s">
        <v>2476</v>
      </c>
      <c r="G467" t="s">
        <v>2461</v>
      </c>
      <c r="H467" t="s">
        <v>1103</v>
      </c>
      <c r="J467" s="2">
        <v>0</v>
      </c>
      <c r="K467" s="3">
        <v>16335</v>
      </c>
      <c r="N467" t="s">
        <v>1434</v>
      </c>
      <c r="O467" t="s">
        <v>2477</v>
      </c>
      <c r="P467" t="s">
        <v>451</v>
      </c>
      <c r="Q467" s="1">
        <v>44074.559490740743</v>
      </c>
    </row>
    <row r="468" spans="1:17" outlineLevel="2" x14ac:dyDescent="0.35">
      <c r="A468" s="1">
        <v>44008</v>
      </c>
      <c r="B468" t="s">
        <v>1100</v>
      </c>
      <c r="C468" t="s">
        <v>2478</v>
      </c>
      <c r="D468" t="s">
        <v>1322</v>
      </c>
      <c r="F468" t="s">
        <v>2479</v>
      </c>
      <c r="G468" t="s">
        <v>2461</v>
      </c>
      <c r="H468" t="s">
        <v>1103</v>
      </c>
      <c r="J468" s="2">
        <v>0</v>
      </c>
      <c r="K468" s="3">
        <v>16335</v>
      </c>
      <c r="N468" t="s">
        <v>1434</v>
      </c>
      <c r="O468" t="s">
        <v>2480</v>
      </c>
      <c r="P468" t="s">
        <v>451</v>
      </c>
      <c r="Q468" s="1">
        <v>44084.438101851847</v>
      </c>
    </row>
    <row r="469" spans="1:17" outlineLevel="1" x14ac:dyDescent="0.35">
      <c r="K469" s="3">
        <f>SUBTOTAL(9,K461:K468)</f>
        <v>135299.94</v>
      </c>
      <c r="N469" s="4" t="s">
        <v>3155</v>
      </c>
      <c r="Q469" s="1">
        <f>SUBTOTAL(9,Q457:Q468)</f>
        <v>528513.2022569445</v>
      </c>
    </row>
    <row r="470" spans="1:17" outlineLevel="2" x14ac:dyDescent="0.35">
      <c r="A470" s="1">
        <v>43865</v>
      </c>
      <c r="B470" t="s">
        <v>1100</v>
      </c>
      <c r="C470" t="s">
        <v>2140</v>
      </c>
      <c r="D470" t="s">
        <v>1279</v>
      </c>
      <c r="F470" t="s">
        <v>2141</v>
      </c>
      <c r="G470" t="s">
        <v>2040</v>
      </c>
      <c r="H470" t="s">
        <v>1103</v>
      </c>
      <c r="I470" t="s">
        <v>471</v>
      </c>
      <c r="J470" s="2">
        <v>180.28</v>
      </c>
      <c r="K470" s="3">
        <v>4507</v>
      </c>
      <c r="L470" t="s">
        <v>30</v>
      </c>
      <c r="M470" t="s">
        <v>31</v>
      </c>
      <c r="N470" t="s">
        <v>2142</v>
      </c>
      <c r="O470" t="s">
        <v>2143</v>
      </c>
      <c r="P470" t="s">
        <v>451</v>
      </c>
      <c r="Q470" s="1">
        <v>44090.580694444441</v>
      </c>
    </row>
    <row r="471" spans="1:17" outlineLevel="2" x14ac:dyDescent="0.35">
      <c r="A471" s="1">
        <v>43762</v>
      </c>
      <c r="B471" t="s">
        <v>1100</v>
      </c>
      <c r="C471" t="s">
        <v>2495</v>
      </c>
      <c r="D471" t="s">
        <v>1178</v>
      </c>
      <c r="F471" t="s">
        <v>2496</v>
      </c>
      <c r="G471" t="s">
        <v>2490</v>
      </c>
      <c r="H471" t="s">
        <v>1103</v>
      </c>
      <c r="J471" s="2">
        <v>0</v>
      </c>
      <c r="K471" s="3">
        <v>325</v>
      </c>
      <c r="L471" t="s">
        <v>30</v>
      </c>
      <c r="M471" t="s">
        <v>31</v>
      </c>
      <c r="N471" t="s">
        <v>2142</v>
      </c>
      <c r="O471" t="s">
        <v>2497</v>
      </c>
      <c r="P471" t="s">
        <v>22</v>
      </c>
      <c r="Q471" s="1">
        <v>43949.722071759257</v>
      </c>
    </row>
    <row r="472" spans="1:17" outlineLevel="1" x14ac:dyDescent="0.35">
      <c r="K472" s="3">
        <f>SUBTOTAL(9,K470:K471)</f>
        <v>4832</v>
      </c>
      <c r="N472" s="4" t="s">
        <v>3200</v>
      </c>
      <c r="Q472" s="1">
        <f>SUBTOTAL(9,Q470:Q471)</f>
        <v>88040.302766203706</v>
      </c>
    </row>
    <row r="473" spans="1:17" outlineLevel="2" x14ac:dyDescent="0.35">
      <c r="A473" s="1">
        <v>43896</v>
      </c>
      <c r="B473" t="s">
        <v>1100</v>
      </c>
      <c r="C473" t="s">
        <v>1424</v>
      </c>
      <c r="D473" t="s">
        <v>1266</v>
      </c>
      <c r="F473" t="s">
        <v>1425</v>
      </c>
      <c r="G473" t="s">
        <v>1103</v>
      </c>
      <c r="H473" t="s">
        <v>1099</v>
      </c>
      <c r="J473" s="2">
        <v>0</v>
      </c>
      <c r="K473" s="3">
        <v>39000</v>
      </c>
      <c r="N473" t="s">
        <v>1426</v>
      </c>
      <c r="P473" t="s">
        <v>451</v>
      </c>
      <c r="Q473" s="1">
        <v>44091.428761574083</v>
      </c>
    </row>
    <row r="474" spans="1:17" outlineLevel="2" x14ac:dyDescent="0.35">
      <c r="A474" s="1">
        <v>43915</v>
      </c>
      <c r="B474" t="s">
        <v>24</v>
      </c>
      <c r="C474" t="s">
        <v>1430</v>
      </c>
      <c r="D474" t="s">
        <v>1266</v>
      </c>
      <c r="F474" t="s">
        <v>1431</v>
      </c>
      <c r="G474" t="s">
        <v>1103</v>
      </c>
      <c r="H474" t="s">
        <v>23</v>
      </c>
      <c r="J474" s="2">
        <v>0</v>
      </c>
      <c r="K474" s="3">
        <v>39000</v>
      </c>
      <c r="N474" t="s">
        <v>1426</v>
      </c>
      <c r="P474" t="s">
        <v>22</v>
      </c>
      <c r="Q474" s="1">
        <v>44089.696597222217</v>
      </c>
    </row>
    <row r="475" spans="1:17" outlineLevel="2" x14ac:dyDescent="0.35">
      <c r="A475" s="1">
        <v>43928</v>
      </c>
      <c r="B475" t="s">
        <v>24</v>
      </c>
      <c r="C475" t="s">
        <v>1456</v>
      </c>
      <c r="D475" t="s">
        <v>1266</v>
      </c>
      <c r="F475" t="s">
        <v>1457</v>
      </c>
      <c r="G475" t="s">
        <v>1103</v>
      </c>
      <c r="H475" t="s">
        <v>23</v>
      </c>
      <c r="J475" s="2">
        <v>0</v>
      </c>
      <c r="K475" s="3">
        <v>19500</v>
      </c>
      <c r="N475" t="s">
        <v>1426</v>
      </c>
      <c r="P475" t="s">
        <v>22</v>
      </c>
      <c r="Q475" s="1">
        <v>44071.672152777777</v>
      </c>
    </row>
    <row r="476" spans="1:17" outlineLevel="2" x14ac:dyDescent="0.35">
      <c r="A476" s="1">
        <v>43941</v>
      </c>
      <c r="B476" t="s">
        <v>24</v>
      </c>
      <c r="C476" t="s">
        <v>1467</v>
      </c>
      <c r="D476" t="s">
        <v>1266</v>
      </c>
      <c r="F476" t="s">
        <v>1468</v>
      </c>
      <c r="G476" t="s">
        <v>1103</v>
      </c>
      <c r="H476" t="s">
        <v>23</v>
      </c>
      <c r="J476" s="2">
        <v>0</v>
      </c>
      <c r="K476" s="3">
        <v>5409</v>
      </c>
      <c r="N476" t="s">
        <v>1426</v>
      </c>
      <c r="P476" t="s">
        <v>22</v>
      </c>
      <c r="Q476" s="1">
        <v>44069.595243055563</v>
      </c>
    </row>
    <row r="477" spans="1:17" outlineLevel="2" x14ac:dyDescent="0.35">
      <c r="A477" s="1">
        <v>43896</v>
      </c>
      <c r="B477" t="s">
        <v>1100</v>
      </c>
      <c r="C477" t="s">
        <v>1424</v>
      </c>
      <c r="D477" t="s">
        <v>1266</v>
      </c>
      <c r="F477" t="s">
        <v>1994</v>
      </c>
      <c r="G477" t="s">
        <v>1995</v>
      </c>
      <c r="H477" t="s">
        <v>1103</v>
      </c>
      <c r="J477" s="2">
        <v>0</v>
      </c>
      <c r="K477" s="3">
        <v>78000</v>
      </c>
      <c r="N477" t="s">
        <v>1426</v>
      </c>
      <c r="P477" t="s">
        <v>451</v>
      </c>
      <c r="Q477" s="1">
        <v>44091.428761574083</v>
      </c>
    </row>
    <row r="478" spans="1:17" outlineLevel="2" x14ac:dyDescent="0.35">
      <c r="A478" s="1">
        <v>43738</v>
      </c>
      <c r="B478" t="s">
        <v>1100</v>
      </c>
      <c r="C478" t="s">
        <v>2355</v>
      </c>
      <c r="D478" t="s">
        <v>1266</v>
      </c>
      <c r="F478" t="s">
        <v>2356</v>
      </c>
      <c r="G478" t="s">
        <v>2357</v>
      </c>
      <c r="H478" t="s">
        <v>1103</v>
      </c>
      <c r="J478" s="2">
        <v>0</v>
      </c>
      <c r="K478" s="3">
        <v>48400</v>
      </c>
      <c r="L478" t="s">
        <v>30</v>
      </c>
      <c r="M478" t="s">
        <v>31</v>
      </c>
      <c r="N478" t="s">
        <v>1426</v>
      </c>
      <c r="O478" t="s">
        <v>2358</v>
      </c>
      <c r="P478" t="s">
        <v>22</v>
      </c>
      <c r="Q478" s="1">
        <v>43949.722777777781</v>
      </c>
    </row>
    <row r="479" spans="1:17" outlineLevel="2" x14ac:dyDescent="0.35">
      <c r="A479" s="1">
        <v>43738</v>
      </c>
      <c r="B479" t="s">
        <v>1100</v>
      </c>
      <c r="C479" t="s">
        <v>2355</v>
      </c>
      <c r="D479" t="s">
        <v>1266</v>
      </c>
      <c r="F479" t="s">
        <v>2359</v>
      </c>
      <c r="G479" t="s">
        <v>2357</v>
      </c>
      <c r="H479" t="s">
        <v>1103</v>
      </c>
      <c r="J479" s="2">
        <v>0</v>
      </c>
      <c r="K479" s="3">
        <v>19500</v>
      </c>
      <c r="L479" t="s">
        <v>30</v>
      </c>
      <c r="M479" t="s">
        <v>31</v>
      </c>
      <c r="N479" t="s">
        <v>1426</v>
      </c>
      <c r="O479" t="s">
        <v>2358</v>
      </c>
      <c r="P479" t="s">
        <v>22</v>
      </c>
      <c r="Q479" s="1">
        <v>43949.722777777781</v>
      </c>
    </row>
    <row r="480" spans="1:17" outlineLevel="2" x14ac:dyDescent="0.35">
      <c r="A480" s="1">
        <v>43738</v>
      </c>
      <c r="B480" t="s">
        <v>1100</v>
      </c>
      <c r="C480" t="s">
        <v>2355</v>
      </c>
      <c r="D480" t="s">
        <v>1266</v>
      </c>
      <c r="F480" t="s">
        <v>2360</v>
      </c>
      <c r="G480" t="s">
        <v>2357</v>
      </c>
      <c r="H480" t="s">
        <v>1103</v>
      </c>
      <c r="J480" s="2">
        <v>0</v>
      </c>
      <c r="K480" s="3">
        <v>5409</v>
      </c>
      <c r="L480" t="s">
        <v>30</v>
      </c>
      <c r="M480" t="s">
        <v>31</v>
      </c>
      <c r="N480" t="s">
        <v>1426</v>
      </c>
      <c r="O480" t="s">
        <v>2358</v>
      </c>
      <c r="P480" t="s">
        <v>22</v>
      </c>
      <c r="Q480" s="1">
        <v>43949.722777777781</v>
      </c>
    </row>
    <row r="481" spans="1:17" outlineLevel="2" x14ac:dyDescent="0.35">
      <c r="A481" s="1">
        <v>43739</v>
      </c>
      <c r="B481" t="s">
        <v>1100</v>
      </c>
      <c r="C481" t="s">
        <v>2361</v>
      </c>
      <c r="D481" t="s">
        <v>1266</v>
      </c>
      <c r="F481" t="s">
        <v>2362</v>
      </c>
      <c r="G481" t="s">
        <v>2357</v>
      </c>
      <c r="H481" t="s">
        <v>1103</v>
      </c>
      <c r="J481" s="2">
        <v>0</v>
      </c>
      <c r="K481" s="3">
        <v>5409</v>
      </c>
      <c r="L481" t="s">
        <v>30</v>
      </c>
      <c r="M481" t="s">
        <v>31</v>
      </c>
      <c r="N481" t="s">
        <v>1426</v>
      </c>
      <c r="O481" t="s">
        <v>2363</v>
      </c>
      <c r="P481" t="s">
        <v>22</v>
      </c>
      <c r="Q481" s="1">
        <v>43949.722777777781</v>
      </c>
    </row>
    <row r="482" spans="1:17" outlineLevel="2" x14ac:dyDescent="0.35">
      <c r="A482" s="1">
        <v>43830</v>
      </c>
      <c r="B482" t="s">
        <v>1100</v>
      </c>
      <c r="C482" t="s">
        <v>2364</v>
      </c>
      <c r="D482" t="s">
        <v>1266</v>
      </c>
      <c r="F482" t="s">
        <v>2365</v>
      </c>
      <c r="G482" t="s">
        <v>2357</v>
      </c>
      <c r="H482" t="s">
        <v>1103</v>
      </c>
      <c r="J482" s="2">
        <v>0</v>
      </c>
      <c r="K482" s="3">
        <v>19500</v>
      </c>
      <c r="L482" t="s">
        <v>30</v>
      </c>
      <c r="M482" t="s">
        <v>31</v>
      </c>
      <c r="N482" t="s">
        <v>1426</v>
      </c>
      <c r="O482" t="s">
        <v>2366</v>
      </c>
      <c r="P482" t="s">
        <v>22</v>
      </c>
      <c r="Q482" s="1">
        <v>43949.722071759257</v>
      </c>
    </row>
    <row r="483" spans="1:17" outlineLevel="2" x14ac:dyDescent="0.35">
      <c r="A483" s="1">
        <v>43836</v>
      </c>
      <c r="B483" t="s">
        <v>1100</v>
      </c>
      <c r="C483" t="s">
        <v>2367</v>
      </c>
      <c r="D483" t="s">
        <v>1266</v>
      </c>
      <c r="F483" t="s">
        <v>2368</v>
      </c>
      <c r="G483" t="s">
        <v>2357</v>
      </c>
      <c r="H483" t="s">
        <v>1103</v>
      </c>
      <c r="J483" s="2">
        <v>0</v>
      </c>
      <c r="K483" s="3">
        <v>5409</v>
      </c>
      <c r="L483" t="s">
        <v>30</v>
      </c>
      <c r="M483" t="s">
        <v>31</v>
      </c>
      <c r="N483" t="s">
        <v>1426</v>
      </c>
      <c r="O483" t="s">
        <v>2369</v>
      </c>
      <c r="P483" t="s">
        <v>22</v>
      </c>
      <c r="Q483" s="1">
        <v>43949.73060185185</v>
      </c>
    </row>
    <row r="484" spans="1:17" outlineLevel="2" x14ac:dyDescent="0.35">
      <c r="A484" s="1">
        <v>43923</v>
      </c>
      <c r="B484" t="s">
        <v>1100</v>
      </c>
      <c r="C484" t="s">
        <v>2370</v>
      </c>
      <c r="D484" t="s">
        <v>1266</v>
      </c>
      <c r="F484" t="s">
        <v>2371</v>
      </c>
      <c r="G484" t="s">
        <v>2357</v>
      </c>
      <c r="H484" t="s">
        <v>1103</v>
      </c>
      <c r="J484" s="2">
        <v>0</v>
      </c>
      <c r="K484" s="3">
        <v>19500</v>
      </c>
      <c r="N484" t="s">
        <v>1426</v>
      </c>
      <c r="O484" t="s">
        <v>2372</v>
      </c>
      <c r="P484" t="s">
        <v>451</v>
      </c>
      <c r="Q484" s="1">
        <v>44074.554803240739</v>
      </c>
    </row>
    <row r="485" spans="1:17" outlineLevel="2" x14ac:dyDescent="0.35">
      <c r="A485" s="1">
        <v>43929</v>
      </c>
      <c r="B485" t="s">
        <v>1100</v>
      </c>
      <c r="C485" t="s">
        <v>2373</v>
      </c>
      <c r="D485" t="s">
        <v>1266</v>
      </c>
      <c r="F485" t="s">
        <v>2374</v>
      </c>
      <c r="G485" t="s">
        <v>2357</v>
      </c>
      <c r="H485" t="s">
        <v>1103</v>
      </c>
      <c r="J485" s="2">
        <v>0</v>
      </c>
      <c r="K485" s="3">
        <v>5409</v>
      </c>
      <c r="N485" t="s">
        <v>1426</v>
      </c>
      <c r="O485" t="s">
        <v>2375</v>
      </c>
      <c r="P485" t="s">
        <v>22</v>
      </c>
      <c r="Q485" s="1">
        <v>44069.629108796304</v>
      </c>
    </row>
    <row r="486" spans="1:17" outlineLevel="2" x14ac:dyDescent="0.35">
      <c r="A486" s="1">
        <v>44007</v>
      </c>
      <c r="B486" t="s">
        <v>1100</v>
      </c>
      <c r="C486" t="s">
        <v>2335</v>
      </c>
      <c r="D486" t="s">
        <v>1266</v>
      </c>
      <c r="F486" t="s">
        <v>2376</v>
      </c>
      <c r="G486" t="s">
        <v>2357</v>
      </c>
      <c r="H486" t="s">
        <v>1103</v>
      </c>
      <c r="J486" s="2">
        <v>0</v>
      </c>
      <c r="K486" s="3">
        <v>19500</v>
      </c>
      <c r="N486" t="s">
        <v>1426</v>
      </c>
      <c r="O486" t="s">
        <v>2337</v>
      </c>
      <c r="P486" t="s">
        <v>22</v>
      </c>
      <c r="Q486" s="1">
        <v>44069.629675925928</v>
      </c>
    </row>
    <row r="487" spans="1:17" outlineLevel="1" x14ac:dyDescent="0.35">
      <c r="K487" s="3">
        <f>SUBTOTAL(9,K478:K486)</f>
        <v>148036</v>
      </c>
      <c r="N487" s="4" t="s">
        <v>3156</v>
      </c>
      <c r="Q487" s="1">
        <f>SUBTOTAL(9,Q473:Q486)</f>
        <v>616325.97888888884</v>
      </c>
    </row>
    <row r="488" spans="1:17" outlineLevel="2" x14ac:dyDescent="0.35">
      <c r="A488" s="1">
        <v>43676</v>
      </c>
      <c r="B488" t="s">
        <v>24</v>
      </c>
      <c r="C488" t="s">
        <v>1660</v>
      </c>
      <c r="D488" t="s">
        <v>1661</v>
      </c>
      <c r="F488" t="s">
        <v>1662</v>
      </c>
      <c r="G488" t="s">
        <v>1609</v>
      </c>
      <c r="H488" t="s">
        <v>23</v>
      </c>
      <c r="J488" s="2">
        <v>0</v>
      </c>
      <c r="K488" s="3">
        <v>4597</v>
      </c>
      <c r="L488" t="s">
        <v>30</v>
      </c>
      <c r="M488" t="s">
        <v>31</v>
      </c>
      <c r="N488" t="s">
        <v>1663</v>
      </c>
      <c r="P488" t="s">
        <v>22</v>
      </c>
      <c r="Q488" s="1">
        <v>43949.722071759257</v>
      </c>
    </row>
    <row r="489" spans="1:17" outlineLevel="2" x14ac:dyDescent="0.35">
      <c r="A489" s="1">
        <v>43830</v>
      </c>
      <c r="B489" t="s">
        <v>722</v>
      </c>
      <c r="C489" t="s">
        <v>2759</v>
      </c>
      <c r="D489" t="s">
        <v>1661</v>
      </c>
      <c r="F489" t="s">
        <v>2760</v>
      </c>
      <c r="G489" t="s">
        <v>2751</v>
      </c>
      <c r="H489" t="s">
        <v>1987</v>
      </c>
      <c r="J489" s="2">
        <v>0</v>
      </c>
      <c r="K489" s="3">
        <v>4597</v>
      </c>
      <c r="L489" t="s">
        <v>30</v>
      </c>
      <c r="M489" t="s">
        <v>31</v>
      </c>
      <c r="N489" t="s">
        <v>1663</v>
      </c>
      <c r="O489" t="s">
        <v>2761</v>
      </c>
      <c r="P489" t="s">
        <v>22</v>
      </c>
      <c r="Q489" s="1">
        <v>43949.731620370367</v>
      </c>
    </row>
    <row r="490" spans="1:17" outlineLevel="1" x14ac:dyDescent="0.35">
      <c r="K490" s="3">
        <f>SUBTOTAL(9,K488:K489)</f>
        <v>9194</v>
      </c>
      <c r="N490" s="4" t="s">
        <v>3157</v>
      </c>
      <c r="Q490" s="1">
        <f>SUBTOTAL(9,Q488:Q489)</f>
        <v>87899.453692129624</v>
      </c>
    </row>
    <row r="491" spans="1:17" outlineLevel="2" x14ac:dyDescent="0.35">
      <c r="A491" s="1">
        <v>43700</v>
      </c>
      <c r="B491" t="s">
        <v>24</v>
      </c>
      <c r="C491" t="s">
        <v>1677</v>
      </c>
      <c r="E491" t="s">
        <v>1665</v>
      </c>
      <c r="F491" t="s">
        <v>1678</v>
      </c>
      <c r="G491" t="s">
        <v>1609</v>
      </c>
      <c r="H491" t="s">
        <v>23</v>
      </c>
      <c r="J491" s="2">
        <v>0</v>
      </c>
      <c r="K491" s="3">
        <v>4348</v>
      </c>
      <c r="L491" t="s">
        <v>30</v>
      </c>
      <c r="M491" t="s">
        <v>31</v>
      </c>
      <c r="N491" t="s">
        <v>1679</v>
      </c>
      <c r="P491" t="s">
        <v>22</v>
      </c>
      <c r="Q491" s="1">
        <v>43949.722071759257</v>
      </c>
    </row>
    <row r="492" spans="1:17" outlineLevel="1" x14ac:dyDescent="0.35">
      <c r="K492" s="3">
        <f>SUBTOTAL(9,K491:K491)</f>
        <v>4348</v>
      </c>
      <c r="N492" s="4" t="s">
        <v>3158</v>
      </c>
      <c r="Q492" s="1">
        <f>SUBTOTAL(9,Q491:Q491)</f>
        <v>43949.722071759257</v>
      </c>
    </row>
    <row r="493" spans="1:17" outlineLevel="2" x14ac:dyDescent="0.35">
      <c r="A493" s="1">
        <v>43661</v>
      </c>
      <c r="B493" t="s">
        <v>24</v>
      </c>
      <c r="C493" t="s">
        <v>1136</v>
      </c>
      <c r="D493" t="s">
        <v>1137</v>
      </c>
      <c r="F493" t="s">
        <v>1138</v>
      </c>
      <c r="G493" t="s">
        <v>1103</v>
      </c>
      <c r="H493" t="s">
        <v>23</v>
      </c>
      <c r="J493" s="2">
        <v>0</v>
      </c>
      <c r="K493" s="3">
        <v>8850</v>
      </c>
      <c r="L493" t="s">
        <v>30</v>
      </c>
      <c r="M493" t="s">
        <v>31</v>
      </c>
      <c r="N493" t="s">
        <v>1139</v>
      </c>
      <c r="P493" t="s">
        <v>22</v>
      </c>
      <c r="Q493" s="1">
        <v>43949.722071759257</v>
      </c>
    </row>
    <row r="494" spans="1:17" outlineLevel="2" x14ac:dyDescent="0.35">
      <c r="A494" s="1">
        <v>43658</v>
      </c>
      <c r="B494" t="s">
        <v>24</v>
      </c>
      <c r="C494" t="s">
        <v>1626</v>
      </c>
      <c r="E494" t="s">
        <v>1627</v>
      </c>
      <c r="F494" t="s">
        <v>1628</v>
      </c>
      <c r="G494" t="s">
        <v>1609</v>
      </c>
      <c r="H494" t="s">
        <v>470</v>
      </c>
      <c r="I494" t="s">
        <v>471</v>
      </c>
      <c r="J494" s="2">
        <v>287.89</v>
      </c>
      <c r="K494" s="3">
        <v>7367.11</v>
      </c>
      <c r="L494" t="s">
        <v>30</v>
      </c>
      <c r="M494" t="s">
        <v>31</v>
      </c>
      <c r="N494" t="s">
        <v>1139</v>
      </c>
      <c r="P494" t="s">
        <v>22</v>
      </c>
      <c r="Q494" s="1">
        <v>43949.722071759257</v>
      </c>
    </row>
    <row r="495" spans="1:17" outlineLevel="2" x14ac:dyDescent="0.35">
      <c r="A495" s="1">
        <v>43712</v>
      </c>
      <c r="B495" t="s">
        <v>24</v>
      </c>
      <c r="C495" t="s">
        <v>1683</v>
      </c>
      <c r="E495" t="s">
        <v>1684</v>
      </c>
      <c r="F495" t="s">
        <v>1685</v>
      </c>
      <c r="G495" t="s">
        <v>1609</v>
      </c>
      <c r="H495" t="s">
        <v>23</v>
      </c>
      <c r="J495" s="2">
        <v>0</v>
      </c>
      <c r="K495" s="3">
        <v>3700</v>
      </c>
      <c r="L495" t="s">
        <v>30</v>
      </c>
      <c r="M495" t="s">
        <v>31</v>
      </c>
      <c r="N495" t="s">
        <v>1139</v>
      </c>
      <c r="P495" t="s">
        <v>22</v>
      </c>
      <c r="Q495" s="1">
        <v>43949.722071759257</v>
      </c>
    </row>
    <row r="496" spans="1:17" outlineLevel="2" x14ac:dyDescent="0.35">
      <c r="A496" s="1">
        <v>43658</v>
      </c>
      <c r="B496" t="s">
        <v>24</v>
      </c>
      <c r="C496" t="s">
        <v>1626</v>
      </c>
      <c r="E496" t="s">
        <v>1627</v>
      </c>
      <c r="F496" t="s">
        <v>2606</v>
      </c>
      <c r="G496" t="s">
        <v>2607</v>
      </c>
      <c r="H496" t="s">
        <v>1609</v>
      </c>
      <c r="I496" t="s">
        <v>471</v>
      </c>
      <c r="J496" s="2">
        <v>0</v>
      </c>
      <c r="K496" s="3">
        <v>41.75</v>
      </c>
      <c r="L496" t="s">
        <v>30</v>
      </c>
      <c r="M496" t="s">
        <v>31</v>
      </c>
      <c r="N496" t="s">
        <v>1139</v>
      </c>
      <c r="P496" t="s">
        <v>22</v>
      </c>
      <c r="Q496" s="1">
        <v>43949.722071759257</v>
      </c>
    </row>
    <row r="497" spans="1:17" outlineLevel="1" x14ac:dyDescent="0.35">
      <c r="K497" s="3">
        <f>SUBTOTAL(9,K493:K496)</f>
        <v>19958.86</v>
      </c>
      <c r="N497" s="4" t="s">
        <v>3159</v>
      </c>
      <c r="Q497" s="1">
        <f>SUBTOTAL(9,Q493:Q496)</f>
        <v>175798.88828703703</v>
      </c>
    </row>
    <row r="498" spans="1:17" outlineLevel="2" x14ac:dyDescent="0.35">
      <c r="A498" s="1">
        <v>43867</v>
      </c>
      <c r="B498" t="s">
        <v>24</v>
      </c>
      <c r="C498" t="s">
        <v>1387</v>
      </c>
      <c r="D498" t="s">
        <v>1388</v>
      </c>
      <c r="F498" t="s">
        <v>1389</v>
      </c>
      <c r="G498" t="s">
        <v>1103</v>
      </c>
      <c r="H498" t="s">
        <v>23</v>
      </c>
      <c r="J498" s="2">
        <v>0</v>
      </c>
      <c r="K498" s="3">
        <v>18418</v>
      </c>
      <c r="L498" t="s">
        <v>30</v>
      </c>
      <c r="M498" t="s">
        <v>31</v>
      </c>
      <c r="N498" t="s">
        <v>1390</v>
      </c>
      <c r="P498" t="s">
        <v>22</v>
      </c>
      <c r="Q498" s="1">
        <v>43949.722777777781</v>
      </c>
    </row>
    <row r="499" spans="1:17" outlineLevel="2" x14ac:dyDescent="0.35">
      <c r="A499" s="1">
        <v>43879</v>
      </c>
      <c r="B499" t="s">
        <v>24</v>
      </c>
      <c r="C499" t="s">
        <v>1399</v>
      </c>
      <c r="D499" t="s">
        <v>1400</v>
      </c>
      <c r="F499" t="s">
        <v>1401</v>
      </c>
      <c r="G499" t="s">
        <v>1103</v>
      </c>
      <c r="H499" t="s">
        <v>23</v>
      </c>
      <c r="J499" s="2">
        <v>0</v>
      </c>
      <c r="K499" s="3">
        <v>1427</v>
      </c>
      <c r="L499" t="s">
        <v>30</v>
      </c>
      <c r="M499" t="s">
        <v>31</v>
      </c>
      <c r="N499" t="s">
        <v>1390</v>
      </c>
      <c r="P499" t="s">
        <v>22</v>
      </c>
      <c r="Q499" s="1">
        <v>43949.722777777781</v>
      </c>
    </row>
    <row r="500" spans="1:17" outlineLevel="2" x14ac:dyDescent="0.35">
      <c r="A500" s="1">
        <v>43886</v>
      </c>
      <c r="B500" t="s">
        <v>24</v>
      </c>
      <c r="C500" t="s">
        <v>1418</v>
      </c>
      <c r="D500" t="s">
        <v>1419</v>
      </c>
      <c r="F500" t="s">
        <v>1420</v>
      </c>
      <c r="G500" t="s">
        <v>1103</v>
      </c>
      <c r="H500" t="s">
        <v>23</v>
      </c>
      <c r="J500" s="2">
        <v>0</v>
      </c>
      <c r="K500" s="3">
        <v>1421</v>
      </c>
      <c r="L500" t="s">
        <v>30</v>
      </c>
      <c r="M500" t="s">
        <v>31</v>
      </c>
      <c r="N500" t="s">
        <v>1390</v>
      </c>
      <c r="P500" t="s">
        <v>22</v>
      </c>
      <c r="Q500" s="1">
        <v>43949.722777777781</v>
      </c>
    </row>
    <row r="501" spans="1:17" outlineLevel="2" x14ac:dyDescent="0.35">
      <c r="A501" s="1">
        <v>43963</v>
      </c>
      <c r="B501" t="s">
        <v>24</v>
      </c>
      <c r="C501" t="s">
        <v>1477</v>
      </c>
      <c r="D501" t="s">
        <v>1478</v>
      </c>
      <c r="F501" t="s">
        <v>1479</v>
      </c>
      <c r="G501" t="s">
        <v>1103</v>
      </c>
      <c r="H501" t="s">
        <v>23</v>
      </c>
      <c r="J501" s="2">
        <v>0</v>
      </c>
      <c r="K501" s="3">
        <v>253</v>
      </c>
      <c r="N501" t="s">
        <v>1390</v>
      </c>
      <c r="P501" t="s">
        <v>22</v>
      </c>
      <c r="Q501" s="1">
        <v>44089.682719907411</v>
      </c>
    </row>
    <row r="502" spans="1:17" outlineLevel="2" x14ac:dyDescent="0.35">
      <c r="A502" s="1">
        <v>43994</v>
      </c>
      <c r="B502" t="s">
        <v>24</v>
      </c>
      <c r="C502" t="s">
        <v>1494</v>
      </c>
      <c r="D502" t="s">
        <v>1495</v>
      </c>
      <c r="F502" t="s">
        <v>1496</v>
      </c>
      <c r="G502" t="s">
        <v>1103</v>
      </c>
      <c r="H502" t="s">
        <v>23</v>
      </c>
      <c r="J502" s="2">
        <v>0</v>
      </c>
      <c r="K502" s="3">
        <v>7260</v>
      </c>
      <c r="N502" t="s">
        <v>1390</v>
      </c>
      <c r="P502" t="s">
        <v>22</v>
      </c>
      <c r="Q502" s="1">
        <v>44055.585775462961</v>
      </c>
    </row>
    <row r="503" spans="1:17" outlineLevel="2" x14ac:dyDescent="0.35">
      <c r="A503" s="1">
        <v>43661</v>
      </c>
      <c r="B503" t="s">
        <v>24</v>
      </c>
      <c r="C503" t="s">
        <v>1645</v>
      </c>
      <c r="D503" t="s">
        <v>1646</v>
      </c>
      <c r="E503" t="s">
        <v>1632</v>
      </c>
      <c r="F503" t="s">
        <v>1647</v>
      </c>
      <c r="G503" t="s">
        <v>1609</v>
      </c>
      <c r="H503" t="s">
        <v>23</v>
      </c>
      <c r="J503" s="2">
        <v>0</v>
      </c>
      <c r="K503" s="3">
        <v>7857</v>
      </c>
      <c r="L503" t="s">
        <v>30</v>
      </c>
      <c r="M503" t="s">
        <v>31</v>
      </c>
      <c r="N503" t="s">
        <v>1390</v>
      </c>
      <c r="P503" t="s">
        <v>22</v>
      </c>
      <c r="Q503" s="1">
        <v>43949.722071759257</v>
      </c>
    </row>
    <row r="504" spans="1:17" outlineLevel="2" x14ac:dyDescent="0.35">
      <c r="A504" s="1">
        <v>43661</v>
      </c>
      <c r="B504" t="s">
        <v>24</v>
      </c>
      <c r="C504" t="s">
        <v>1648</v>
      </c>
      <c r="D504" t="s">
        <v>1649</v>
      </c>
      <c r="E504" t="s">
        <v>1632</v>
      </c>
      <c r="F504" t="s">
        <v>1650</v>
      </c>
      <c r="G504" t="s">
        <v>1609</v>
      </c>
      <c r="H504" t="s">
        <v>23</v>
      </c>
      <c r="J504" s="2">
        <v>0</v>
      </c>
      <c r="K504" s="3">
        <v>7200</v>
      </c>
      <c r="L504" t="s">
        <v>30</v>
      </c>
      <c r="M504" t="s">
        <v>31</v>
      </c>
      <c r="N504" t="s">
        <v>1390</v>
      </c>
      <c r="P504" t="s">
        <v>22</v>
      </c>
      <c r="Q504" s="1">
        <v>43949.722071759257</v>
      </c>
    </row>
    <row r="505" spans="1:17" outlineLevel="2" x14ac:dyDescent="0.35">
      <c r="A505" s="1">
        <v>43678</v>
      </c>
      <c r="B505" t="s">
        <v>24</v>
      </c>
      <c r="C505" t="s">
        <v>1664</v>
      </c>
      <c r="E505" t="s">
        <v>1665</v>
      </c>
      <c r="F505" t="s">
        <v>1666</v>
      </c>
      <c r="G505" t="s">
        <v>1609</v>
      </c>
      <c r="H505" t="s">
        <v>23</v>
      </c>
      <c r="J505" s="2">
        <v>0</v>
      </c>
      <c r="K505" s="3">
        <v>1575</v>
      </c>
      <c r="L505" t="s">
        <v>30</v>
      </c>
      <c r="M505" t="s">
        <v>31</v>
      </c>
      <c r="N505" t="s">
        <v>1390</v>
      </c>
      <c r="P505" t="s">
        <v>22</v>
      </c>
      <c r="Q505" s="1">
        <v>43949.722071759257</v>
      </c>
    </row>
    <row r="506" spans="1:17" outlineLevel="2" x14ac:dyDescent="0.35">
      <c r="A506" s="1">
        <v>43938</v>
      </c>
      <c r="B506" t="s">
        <v>24</v>
      </c>
      <c r="C506" t="s">
        <v>1833</v>
      </c>
      <c r="F506" t="s">
        <v>1834</v>
      </c>
      <c r="G506" t="s">
        <v>400</v>
      </c>
      <c r="H506" t="s">
        <v>23</v>
      </c>
      <c r="J506" s="2">
        <v>0</v>
      </c>
      <c r="K506" s="3">
        <v>6400</v>
      </c>
      <c r="N506" t="s">
        <v>1390</v>
      </c>
      <c r="P506" t="s">
        <v>22</v>
      </c>
      <c r="Q506" s="1">
        <v>44089.715092592603</v>
      </c>
    </row>
    <row r="507" spans="1:17" outlineLevel="2" x14ac:dyDescent="0.35">
      <c r="A507" s="1">
        <v>43880</v>
      </c>
      <c r="B507" t="s">
        <v>24</v>
      </c>
      <c r="C507" t="s">
        <v>1404</v>
      </c>
      <c r="D507" t="s">
        <v>1339</v>
      </c>
      <c r="F507" t="s">
        <v>1405</v>
      </c>
      <c r="G507" t="s">
        <v>1103</v>
      </c>
      <c r="H507" t="s">
        <v>470</v>
      </c>
      <c r="I507" t="s">
        <v>471</v>
      </c>
      <c r="J507" s="2">
        <v>96.9</v>
      </c>
      <c r="K507" s="3">
        <v>2418.62</v>
      </c>
      <c r="L507" t="s">
        <v>30</v>
      </c>
      <c r="M507" t="s">
        <v>31</v>
      </c>
      <c r="N507" t="s">
        <v>1390</v>
      </c>
      <c r="P507" t="s">
        <v>22</v>
      </c>
      <c r="Q507" s="1">
        <v>43949.722777777781</v>
      </c>
    </row>
    <row r="508" spans="1:17" outlineLevel="2" x14ac:dyDescent="0.35">
      <c r="A508" s="1">
        <v>43880</v>
      </c>
      <c r="B508" t="s">
        <v>24</v>
      </c>
      <c r="C508" t="s">
        <v>1406</v>
      </c>
      <c r="D508" t="s">
        <v>1407</v>
      </c>
      <c r="F508" t="s">
        <v>1408</v>
      </c>
      <c r="G508" t="s">
        <v>1103</v>
      </c>
      <c r="H508" t="s">
        <v>470</v>
      </c>
      <c r="I508" t="s">
        <v>471</v>
      </c>
      <c r="J508" s="2">
        <v>156.66999999999999</v>
      </c>
      <c r="K508" s="3">
        <v>3910.48</v>
      </c>
      <c r="L508" t="s">
        <v>30</v>
      </c>
      <c r="M508" t="s">
        <v>31</v>
      </c>
      <c r="N508" t="s">
        <v>1390</v>
      </c>
      <c r="P508" t="s">
        <v>22</v>
      </c>
      <c r="Q508" s="1">
        <v>43949.722777777781</v>
      </c>
    </row>
    <row r="509" spans="1:17" outlineLevel="2" x14ac:dyDescent="0.35">
      <c r="A509" s="1">
        <v>43886</v>
      </c>
      <c r="B509" t="s">
        <v>24</v>
      </c>
      <c r="C509" t="s">
        <v>1421</v>
      </c>
      <c r="D509" t="s">
        <v>1422</v>
      </c>
      <c r="F509" t="s">
        <v>1423</v>
      </c>
      <c r="G509" t="s">
        <v>1103</v>
      </c>
      <c r="H509" t="s">
        <v>470</v>
      </c>
      <c r="I509" t="s">
        <v>471</v>
      </c>
      <c r="J509" s="2">
        <v>76.900000000000006</v>
      </c>
      <c r="K509" s="3">
        <v>1939.8</v>
      </c>
      <c r="L509" t="s">
        <v>30</v>
      </c>
      <c r="M509" t="s">
        <v>31</v>
      </c>
      <c r="N509" t="s">
        <v>1390</v>
      </c>
      <c r="P509" t="s">
        <v>451</v>
      </c>
      <c r="Q509" s="1">
        <v>44091.530277777783</v>
      </c>
    </row>
    <row r="510" spans="1:17" outlineLevel="2" x14ac:dyDescent="0.35">
      <c r="A510" s="1">
        <v>43928</v>
      </c>
      <c r="B510" t="s">
        <v>24</v>
      </c>
      <c r="C510" t="s">
        <v>1463</v>
      </c>
      <c r="D510" t="s">
        <v>1185</v>
      </c>
      <c r="F510" t="s">
        <v>1464</v>
      </c>
      <c r="G510" t="s">
        <v>1103</v>
      </c>
      <c r="H510" t="s">
        <v>470</v>
      </c>
      <c r="I510" t="s">
        <v>471</v>
      </c>
      <c r="J510" s="2">
        <v>7238.4</v>
      </c>
      <c r="K510" s="3">
        <v>196993.06</v>
      </c>
      <c r="N510" t="s">
        <v>1390</v>
      </c>
      <c r="P510" t="s">
        <v>22</v>
      </c>
      <c r="Q510" s="1">
        <v>44089.547476851847</v>
      </c>
    </row>
    <row r="511" spans="1:17" outlineLevel="2" x14ac:dyDescent="0.35">
      <c r="A511" s="1">
        <v>43963</v>
      </c>
      <c r="B511" t="s">
        <v>24</v>
      </c>
      <c r="C511" t="s">
        <v>1482</v>
      </c>
      <c r="D511" t="s">
        <v>1185</v>
      </c>
      <c r="F511" t="s">
        <v>1483</v>
      </c>
      <c r="G511" t="s">
        <v>1103</v>
      </c>
      <c r="H511" t="s">
        <v>470</v>
      </c>
      <c r="I511" t="s">
        <v>471</v>
      </c>
      <c r="J511" s="2">
        <v>311.64</v>
      </c>
      <c r="K511" s="3">
        <v>8545.17</v>
      </c>
      <c r="N511" t="s">
        <v>1390</v>
      </c>
      <c r="P511" t="s">
        <v>22</v>
      </c>
      <c r="Q511" s="1">
        <v>44089.548263888893</v>
      </c>
    </row>
    <row r="512" spans="1:17" outlineLevel="2" x14ac:dyDescent="0.35">
      <c r="A512" s="1">
        <v>43721</v>
      </c>
      <c r="B512" t="s">
        <v>24</v>
      </c>
      <c r="C512" t="s">
        <v>1686</v>
      </c>
      <c r="E512" t="s">
        <v>1407</v>
      </c>
      <c r="F512" t="s">
        <v>1687</v>
      </c>
      <c r="G512" t="s">
        <v>1609</v>
      </c>
      <c r="H512" t="s">
        <v>470</v>
      </c>
      <c r="I512" t="s">
        <v>471</v>
      </c>
      <c r="J512" s="2">
        <v>385.8</v>
      </c>
      <c r="K512" s="3">
        <v>9971</v>
      </c>
      <c r="L512" t="s">
        <v>30</v>
      </c>
      <c r="M512" t="s">
        <v>31</v>
      </c>
      <c r="N512" t="s">
        <v>1390</v>
      </c>
      <c r="P512" t="s">
        <v>22</v>
      </c>
      <c r="Q512" s="1">
        <v>43949.722071759257</v>
      </c>
    </row>
    <row r="513" spans="1:17" outlineLevel="2" x14ac:dyDescent="0.35">
      <c r="A513" s="1">
        <v>43957</v>
      </c>
      <c r="B513" t="s">
        <v>1100</v>
      </c>
      <c r="C513" t="s">
        <v>1938</v>
      </c>
      <c r="D513" t="s">
        <v>1478</v>
      </c>
      <c r="F513" t="s">
        <v>1939</v>
      </c>
      <c r="G513" t="s">
        <v>1937</v>
      </c>
      <c r="H513" t="s">
        <v>1103</v>
      </c>
      <c r="J513" s="2">
        <v>0</v>
      </c>
      <c r="K513" s="3">
        <v>-20000</v>
      </c>
      <c r="N513" t="s">
        <v>1390</v>
      </c>
      <c r="P513" t="s">
        <v>22</v>
      </c>
      <c r="Q513" s="1">
        <v>44089.667442129627</v>
      </c>
    </row>
    <row r="514" spans="1:17" outlineLevel="2" x14ac:dyDescent="0.35">
      <c r="A514" s="1">
        <v>43880</v>
      </c>
      <c r="B514" t="s">
        <v>24</v>
      </c>
      <c r="C514" t="s">
        <v>1404</v>
      </c>
      <c r="D514" t="s">
        <v>1339</v>
      </c>
      <c r="F514" t="s">
        <v>1164</v>
      </c>
      <c r="G514" t="s">
        <v>1103</v>
      </c>
      <c r="H514" t="s">
        <v>591</v>
      </c>
      <c r="I514" t="s">
        <v>471</v>
      </c>
      <c r="J514" s="2">
        <v>0</v>
      </c>
      <c r="K514" s="3">
        <v>3.88</v>
      </c>
      <c r="L514" t="s">
        <v>30</v>
      </c>
      <c r="M514" t="s">
        <v>31</v>
      </c>
      <c r="N514" t="s">
        <v>1390</v>
      </c>
      <c r="P514" t="s">
        <v>22</v>
      </c>
      <c r="Q514" s="1">
        <v>43949.722777777781</v>
      </c>
    </row>
    <row r="515" spans="1:17" outlineLevel="2" x14ac:dyDescent="0.35">
      <c r="A515" s="1">
        <v>43880</v>
      </c>
      <c r="B515" t="s">
        <v>24</v>
      </c>
      <c r="C515" t="s">
        <v>1406</v>
      </c>
      <c r="D515" t="s">
        <v>1407</v>
      </c>
      <c r="F515" t="s">
        <v>1164</v>
      </c>
      <c r="G515" t="s">
        <v>1103</v>
      </c>
      <c r="H515" t="s">
        <v>591</v>
      </c>
      <c r="I515" t="s">
        <v>471</v>
      </c>
      <c r="J515" s="2">
        <v>0</v>
      </c>
      <c r="K515" s="3">
        <v>6.27</v>
      </c>
      <c r="L515" t="s">
        <v>30</v>
      </c>
      <c r="M515" t="s">
        <v>31</v>
      </c>
      <c r="N515" t="s">
        <v>1390</v>
      </c>
      <c r="P515" t="s">
        <v>22</v>
      </c>
      <c r="Q515" s="1">
        <v>43949.722777777781</v>
      </c>
    </row>
    <row r="516" spans="1:17" outlineLevel="2" x14ac:dyDescent="0.35">
      <c r="A516" s="1">
        <v>43951</v>
      </c>
      <c r="B516" t="s">
        <v>24</v>
      </c>
      <c r="C516" t="s">
        <v>458</v>
      </c>
      <c r="F516" t="s">
        <v>41</v>
      </c>
      <c r="G516" t="s">
        <v>23</v>
      </c>
      <c r="H516" t="s">
        <v>42</v>
      </c>
      <c r="J516" s="2">
        <v>0</v>
      </c>
      <c r="K516" s="3">
        <v>29.92</v>
      </c>
      <c r="N516" t="s">
        <v>1390</v>
      </c>
      <c r="P516" t="s">
        <v>22</v>
      </c>
      <c r="Q516" s="1">
        <v>44103.629293981481</v>
      </c>
    </row>
    <row r="517" spans="1:17" outlineLevel="2" x14ac:dyDescent="0.35">
      <c r="A517" s="1">
        <v>43951</v>
      </c>
      <c r="B517" t="s">
        <v>24</v>
      </c>
      <c r="C517" t="s">
        <v>742</v>
      </c>
      <c r="F517" t="s">
        <v>41</v>
      </c>
      <c r="G517" t="s">
        <v>726</v>
      </c>
      <c r="H517" t="s">
        <v>42</v>
      </c>
      <c r="J517" s="2">
        <v>0</v>
      </c>
      <c r="K517" s="3">
        <v>0.71</v>
      </c>
      <c r="N517" t="s">
        <v>1390</v>
      </c>
      <c r="P517" t="s">
        <v>22</v>
      </c>
      <c r="Q517" s="1">
        <v>44103.629293981481</v>
      </c>
    </row>
    <row r="518" spans="1:17" outlineLevel="2" x14ac:dyDescent="0.35">
      <c r="A518" s="1">
        <v>43951</v>
      </c>
      <c r="B518" t="s">
        <v>24</v>
      </c>
      <c r="C518" t="s">
        <v>808</v>
      </c>
      <c r="F518" t="s">
        <v>41</v>
      </c>
      <c r="G518" t="s">
        <v>749</v>
      </c>
      <c r="H518" t="s">
        <v>42</v>
      </c>
      <c r="J518" s="2">
        <v>0</v>
      </c>
      <c r="K518" s="3">
        <v>25.83</v>
      </c>
      <c r="N518" t="s">
        <v>1390</v>
      </c>
      <c r="P518" t="s">
        <v>22</v>
      </c>
      <c r="Q518" s="1">
        <v>44103.629293981481</v>
      </c>
    </row>
    <row r="519" spans="1:17" outlineLevel="2" x14ac:dyDescent="0.35">
      <c r="A519" s="1">
        <v>43951</v>
      </c>
      <c r="B519" t="s">
        <v>24</v>
      </c>
      <c r="C519" t="s">
        <v>821</v>
      </c>
      <c r="F519" t="s">
        <v>41</v>
      </c>
      <c r="G519" t="s">
        <v>811</v>
      </c>
      <c r="H519" t="s">
        <v>42</v>
      </c>
      <c r="J519" s="2">
        <v>0</v>
      </c>
      <c r="K519" s="3">
        <v>0.01</v>
      </c>
      <c r="N519" t="s">
        <v>1390</v>
      </c>
      <c r="P519" t="s">
        <v>22</v>
      </c>
      <c r="Q519" s="1">
        <v>44103.629293981481</v>
      </c>
    </row>
    <row r="520" spans="1:17" outlineLevel="2" x14ac:dyDescent="0.35">
      <c r="A520" s="1">
        <v>43951</v>
      </c>
      <c r="B520" t="s">
        <v>24</v>
      </c>
      <c r="C520" t="s">
        <v>835</v>
      </c>
      <c r="F520" t="s">
        <v>41</v>
      </c>
      <c r="G520" t="s">
        <v>824</v>
      </c>
      <c r="H520" t="s">
        <v>42</v>
      </c>
      <c r="J520" s="2">
        <v>0</v>
      </c>
      <c r="K520" s="3">
        <v>6.15</v>
      </c>
      <c r="N520" t="s">
        <v>1390</v>
      </c>
      <c r="P520" t="s">
        <v>22</v>
      </c>
      <c r="Q520" s="1">
        <v>44103.629293981481</v>
      </c>
    </row>
    <row r="521" spans="1:17" outlineLevel="2" x14ac:dyDescent="0.35">
      <c r="A521" s="1">
        <v>43982</v>
      </c>
      <c r="B521" t="s">
        <v>24</v>
      </c>
      <c r="C521" t="s">
        <v>459</v>
      </c>
      <c r="F521" t="s">
        <v>41</v>
      </c>
      <c r="G521" t="s">
        <v>23</v>
      </c>
      <c r="H521" t="s">
        <v>42</v>
      </c>
      <c r="J521" s="2">
        <v>0</v>
      </c>
      <c r="K521" s="3">
        <v>25.83</v>
      </c>
      <c r="N521" t="s">
        <v>1390</v>
      </c>
      <c r="P521" t="s">
        <v>22</v>
      </c>
      <c r="Q521" s="1">
        <v>44103.629293981481</v>
      </c>
    </row>
    <row r="522" spans="1:17" outlineLevel="2" x14ac:dyDescent="0.35">
      <c r="A522" s="1">
        <v>43982</v>
      </c>
      <c r="B522" t="s">
        <v>24</v>
      </c>
      <c r="C522" t="s">
        <v>743</v>
      </c>
      <c r="F522" t="s">
        <v>41</v>
      </c>
      <c r="G522" t="s">
        <v>726</v>
      </c>
      <c r="H522" t="s">
        <v>42</v>
      </c>
      <c r="J522" s="2">
        <v>0</v>
      </c>
      <c r="K522" s="3">
        <v>0.74</v>
      </c>
      <c r="N522" t="s">
        <v>1390</v>
      </c>
      <c r="P522" t="s">
        <v>22</v>
      </c>
      <c r="Q522" s="1">
        <v>44103.629293981481</v>
      </c>
    </row>
    <row r="523" spans="1:17" outlineLevel="2" x14ac:dyDescent="0.35">
      <c r="A523" s="1">
        <v>43982</v>
      </c>
      <c r="B523" t="s">
        <v>24</v>
      </c>
      <c r="C523" t="s">
        <v>809</v>
      </c>
      <c r="F523" t="s">
        <v>41</v>
      </c>
      <c r="G523" t="s">
        <v>749</v>
      </c>
      <c r="H523" t="s">
        <v>42</v>
      </c>
      <c r="J523" s="2">
        <v>0</v>
      </c>
      <c r="K523" s="3">
        <v>26.7</v>
      </c>
      <c r="N523" t="s">
        <v>1390</v>
      </c>
      <c r="P523" t="s">
        <v>22</v>
      </c>
      <c r="Q523" s="1">
        <v>44103.629293981481</v>
      </c>
    </row>
    <row r="524" spans="1:17" outlineLevel="2" x14ac:dyDescent="0.35">
      <c r="A524" s="1">
        <v>43982</v>
      </c>
      <c r="B524" t="s">
        <v>24</v>
      </c>
      <c r="C524" t="s">
        <v>822</v>
      </c>
      <c r="F524" t="s">
        <v>41</v>
      </c>
      <c r="G524" t="s">
        <v>811</v>
      </c>
      <c r="H524" t="s">
        <v>42</v>
      </c>
      <c r="J524" s="2">
        <v>0</v>
      </c>
      <c r="K524" s="3">
        <v>0.01</v>
      </c>
      <c r="N524" t="s">
        <v>1390</v>
      </c>
      <c r="P524" t="s">
        <v>22</v>
      </c>
      <c r="Q524" s="1">
        <v>44103.629293981481</v>
      </c>
    </row>
    <row r="525" spans="1:17" outlineLevel="2" x14ac:dyDescent="0.35">
      <c r="A525" s="1">
        <v>43982</v>
      </c>
      <c r="B525" t="s">
        <v>24</v>
      </c>
      <c r="C525" t="s">
        <v>836</v>
      </c>
      <c r="F525" t="s">
        <v>41</v>
      </c>
      <c r="G525" t="s">
        <v>824</v>
      </c>
      <c r="H525" t="s">
        <v>42</v>
      </c>
      <c r="J525" s="2">
        <v>0</v>
      </c>
      <c r="K525" s="3">
        <v>8.86</v>
      </c>
      <c r="N525" t="s">
        <v>1390</v>
      </c>
      <c r="P525" t="s">
        <v>22</v>
      </c>
      <c r="Q525" s="1">
        <v>44103.629293981481</v>
      </c>
    </row>
    <row r="526" spans="1:17" outlineLevel="2" x14ac:dyDescent="0.35">
      <c r="A526" s="1">
        <v>44007</v>
      </c>
      <c r="B526" t="s">
        <v>24</v>
      </c>
      <c r="C526" t="s">
        <v>466</v>
      </c>
      <c r="F526" t="s">
        <v>467</v>
      </c>
      <c r="G526" t="s">
        <v>23</v>
      </c>
      <c r="H526" t="s">
        <v>468</v>
      </c>
      <c r="J526" s="2">
        <v>0</v>
      </c>
      <c r="K526" s="3">
        <v>4900</v>
      </c>
      <c r="N526" t="s">
        <v>1390</v>
      </c>
      <c r="P526" t="s">
        <v>22</v>
      </c>
      <c r="Q526" s="1">
        <v>44103.629293981481</v>
      </c>
    </row>
    <row r="527" spans="1:17" outlineLevel="2" x14ac:dyDescent="0.35">
      <c r="A527" s="1">
        <v>44012</v>
      </c>
      <c r="B527" t="s">
        <v>24</v>
      </c>
      <c r="C527" t="s">
        <v>469</v>
      </c>
      <c r="F527" t="s">
        <v>41</v>
      </c>
      <c r="G527" t="s">
        <v>23</v>
      </c>
      <c r="H527" t="s">
        <v>42</v>
      </c>
      <c r="J527" s="2">
        <v>0</v>
      </c>
      <c r="K527" s="3">
        <v>10.14</v>
      </c>
      <c r="N527" t="s">
        <v>1390</v>
      </c>
      <c r="P527" t="s">
        <v>22</v>
      </c>
      <c r="Q527" s="1">
        <v>44103.629293981481</v>
      </c>
    </row>
    <row r="528" spans="1:17" outlineLevel="2" x14ac:dyDescent="0.35">
      <c r="A528" s="1">
        <v>44012</v>
      </c>
      <c r="B528" t="s">
        <v>722</v>
      </c>
      <c r="C528" t="s">
        <v>723</v>
      </c>
      <c r="D528" t="s">
        <v>724</v>
      </c>
      <c r="F528" t="s">
        <v>725</v>
      </c>
      <c r="G528" t="s">
        <v>470</v>
      </c>
      <c r="H528" t="s">
        <v>591</v>
      </c>
      <c r="J528" s="2">
        <v>0</v>
      </c>
      <c r="K528" s="3">
        <v>82940.13</v>
      </c>
      <c r="N528" t="s">
        <v>1390</v>
      </c>
      <c r="P528" t="s">
        <v>22</v>
      </c>
      <c r="Q528" s="1">
        <v>44103.629293981481</v>
      </c>
    </row>
    <row r="529" spans="1:17" outlineLevel="2" x14ac:dyDescent="0.35">
      <c r="A529" s="1">
        <v>44012</v>
      </c>
      <c r="B529" t="s">
        <v>24</v>
      </c>
      <c r="C529" t="s">
        <v>744</v>
      </c>
      <c r="F529" t="s">
        <v>41</v>
      </c>
      <c r="G529" t="s">
        <v>726</v>
      </c>
      <c r="H529" t="s">
        <v>42</v>
      </c>
      <c r="J529" s="2">
        <v>0</v>
      </c>
      <c r="K529" s="3">
        <v>0.71</v>
      </c>
      <c r="N529" t="s">
        <v>1390</v>
      </c>
      <c r="P529" t="s">
        <v>22</v>
      </c>
      <c r="Q529" s="1">
        <v>44103.629293981481</v>
      </c>
    </row>
    <row r="530" spans="1:17" outlineLevel="2" x14ac:dyDescent="0.35">
      <c r="A530" s="1">
        <v>44012</v>
      </c>
      <c r="B530" t="s">
        <v>24</v>
      </c>
      <c r="C530" t="s">
        <v>810</v>
      </c>
      <c r="F530" t="s">
        <v>41</v>
      </c>
      <c r="G530" t="s">
        <v>749</v>
      </c>
      <c r="H530" t="s">
        <v>42</v>
      </c>
      <c r="J530" s="2">
        <v>0</v>
      </c>
      <c r="K530" s="3">
        <v>8.61</v>
      </c>
      <c r="N530" t="s">
        <v>1390</v>
      </c>
      <c r="P530" t="s">
        <v>22</v>
      </c>
      <c r="Q530" s="1">
        <v>44103.629293981481</v>
      </c>
    </row>
    <row r="531" spans="1:17" outlineLevel="2" x14ac:dyDescent="0.35">
      <c r="A531" s="1">
        <v>44012</v>
      </c>
      <c r="B531" t="s">
        <v>24</v>
      </c>
      <c r="C531" t="s">
        <v>823</v>
      </c>
      <c r="F531" t="s">
        <v>41</v>
      </c>
      <c r="G531" t="s">
        <v>811</v>
      </c>
      <c r="H531" t="s">
        <v>42</v>
      </c>
      <c r="J531" s="2">
        <v>0</v>
      </c>
      <c r="K531" s="3">
        <v>0.01</v>
      </c>
      <c r="N531" t="s">
        <v>1390</v>
      </c>
      <c r="P531" t="s">
        <v>22</v>
      </c>
      <c r="Q531" s="1">
        <v>44103.629293981481</v>
      </c>
    </row>
    <row r="532" spans="1:17" outlineLevel="2" x14ac:dyDescent="0.35">
      <c r="A532" s="1">
        <v>44012</v>
      </c>
      <c r="B532" t="s">
        <v>24</v>
      </c>
      <c r="C532" t="s">
        <v>837</v>
      </c>
      <c r="F532" t="s">
        <v>41</v>
      </c>
      <c r="G532" t="s">
        <v>824</v>
      </c>
      <c r="H532" t="s">
        <v>42</v>
      </c>
      <c r="J532" s="2">
        <v>0</v>
      </c>
      <c r="K532" s="3">
        <v>8.57</v>
      </c>
      <c r="N532" t="s">
        <v>1390</v>
      </c>
      <c r="P532" t="s">
        <v>22</v>
      </c>
      <c r="Q532" s="1">
        <v>44103.629293981481</v>
      </c>
    </row>
    <row r="533" spans="1:17" outlineLevel="2" x14ac:dyDescent="0.35">
      <c r="A533" s="1">
        <v>44012</v>
      </c>
      <c r="B533" t="s">
        <v>722</v>
      </c>
      <c r="C533" t="s">
        <v>723</v>
      </c>
      <c r="D533" t="s">
        <v>724</v>
      </c>
      <c r="F533" t="s">
        <v>880</v>
      </c>
      <c r="G533" t="s">
        <v>838</v>
      </c>
      <c r="H533" t="s">
        <v>591</v>
      </c>
      <c r="J533" s="2">
        <v>0</v>
      </c>
      <c r="K533" s="3">
        <v>92992.99</v>
      </c>
      <c r="N533" t="s">
        <v>1390</v>
      </c>
      <c r="P533" t="s">
        <v>22</v>
      </c>
      <c r="Q533" s="1">
        <v>44103.629293981481</v>
      </c>
    </row>
    <row r="534" spans="1:17" outlineLevel="2" x14ac:dyDescent="0.35">
      <c r="A534" s="1">
        <v>44012</v>
      </c>
      <c r="B534" t="s">
        <v>894</v>
      </c>
      <c r="C534" t="s">
        <v>1085</v>
      </c>
      <c r="D534" t="s">
        <v>1086</v>
      </c>
      <c r="E534" t="s">
        <v>447</v>
      </c>
      <c r="F534" t="s">
        <v>896</v>
      </c>
      <c r="G534" t="s">
        <v>48</v>
      </c>
      <c r="H534" t="s">
        <v>897</v>
      </c>
      <c r="J534" s="2">
        <v>0</v>
      </c>
      <c r="K534" s="3">
        <v>-3160</v>
      </c>
      <c r="N534" t="s">
        <v>1390</v>
      </c>
      <c r="P534" t="s">
        <v>22</v>
      </c>
      <c r="Q534" s="1">
        <v>44103.629293981481</v>
      </c>
    </row>
    <row r="535" spans="1:17" outlineLevel="2" x14ac:dyDescent="0.35">
      <c r="A535" s="1">
        <v>43682</v>
      </c>
      <c r="B535" t="s">
        <v>1100</v>
      </c>
      <c r="C535" t="s">
        <v>2022</v>
      </c>
      <c r="D535" t="s">
        <v>1185</v>
      </c>
      <c r="F535" t="s">
        <v>2023</v>
      </c>
      <c r="G535" t="s">
        <v>2024</v>
      </c>
      <c r="H535" t="s">
        <v>1103</v>
      </c>
      <c r="I535" t="s">
        <v>471</v>
      </c>
      <c r="J535" s="2">
        <v>2970</v>
      </c>
      <c r="K535" s="3">
        <v>76551.75</v>
      </c>
      <c r="L535" t="s">
        <v>30</v>
      </c>
      <c r="M535" t="s">
        <v>31</v>
      </c>
      <c r="N535" t="s">
        <v>1390</v>
      </c>
      <c r="O535" t="s">
        <v>2023</v>
      </c>
      <c r="P535" t="s">
        <v>22</v>
      </c>
      <c r="Q535" s="1">
        <v>43949.722777777781</v>
      </c>
    </row>
    <row r="536" spans="1:17" outlineLevel="2" x14ac:dyDescent="0.35">
      <c r="A536" s="1">
        <v>43710</v>
      </c>
      <c r="B536" t="s">
        <v>1100</v>
      </c>
      <c r="C536" t="s">
        <v>2028</v>
      </c>
      <c r="D536" t="s">
        <v>1185</v>
      </c>
      <c r="F536" t="s">
        <v>2029</v>
      </c>
      <c r="G536" t="s">
        <v>2030</v>
      </c>
      <c r="H536" t="s">
        <v>1103</v>
      </c>
      <c r="I536" t="s">
        <v>471</v>
      </c>
      <c r="J536" s="2">
        <v>1568.52</v>
      </c>
      <c r="K536" s="3">
        <v>40431.74</v>
      </c>
      <c r="L536" t="s">
        <v>30</v>
      </c>
      <c r="M536" t="s">
        <v>31</v>
      </c>
      <c r="N536" t="s">
        <v>1390</v>
      </c>
      <c r="O536" t="s">
        <v>2031</v>
      </c>
      <c r="P536" t="s">
        <v>22</v>
      </c>
      <c r="Q536" s="1">
        <v>44092.641759259262</v>
      </c>
    </row>
    <row r="537" spans="1:17" outlineLevel="2" x14ac:dyDescent="0.35">
      <c r="A537" s="1">
        <v>43886</v>
      </c>
      <c r="B537" t="s">
        <v>1100</v>
      </c>
      <c r="C537" t="s">
        <v>2032</v>
      </c>
      <c r="D537" t="s">
        <v>1334</v>
      </c>
      <c r="F537" t="s">
        <v>2033</v>
      </c>
      <c r="G537" t="s">
        <v>2030</v>
      </c>
      <c r="H537" t="s">
        <v>1103</v>
      </c>
      <c r="I537" t="s">
        <v>471</v>
      </c>
      <c r="J537" s="2">
        <v>543.49</v>
      </c>
      <c r="K537" s="3">
        <v>13587.25</v>
      </c>
      <c r="L537" t="s">
        <v>30</v>
      </c>
      <c r="M537" t="s">
        <v>31</v>
      </c>
      <c r="N537" t="s">
        <v>1390</v>
      </c>
      <c r="O537" t="s">
        <v>2034</v>
      </c>
      <c r="P537" t="s">
        <v>22</v>
      </c>
      <c r="Q537" s="1">
        <v>43949.722777777781</v>
      </c>
    </row>
    <row r="538" spans="1:17" outlineLevel="2" x14ac:dyDescent="0.35">
      <c r="A538" s="1">
        <v>43923</v>
      </c>
      <c r="B538" t="s">
        <v>1100</v>
      </c>
      <c r="C538" t="s">
        <v>2035</v>
      </c>
      <c r="D538" t="s">
        <v>1185</v>
      </c>
      <c r="F538" t="s">
        <v>2036</v>
      </c>
      <c r="G538" t="s">
        <v>2030</v>
      </c>
      <c r="H538" t="s">
        <v>1103</v>
      </c>
      <c r="I538" t="s">
        <v>471</v>
      </c>
      <c r="J538" s="2">
        <v>7238.4</v>
      </c>
      <c r="K538" s="3">
        <v>180960</v>
      </c>
      <c r="N538" t="s">
        <v>1390</v>
      </c>
      <c r="O538" t="s">
        <v>2037</v>
      </c>
      <c r="P538" t="s">
        <v>22</v>
      </c>
      <c r="Q538" s="1">
        <v>44092.651319444441</v>
      </c>
    </row>
    <row r="539" spans="1:17" outlineLevel="2" x14ac:dyDescent="0.35">
      <c r="A539" s="1">
        <v>44012</v>
      </c>
      <c r="B539" t="s">
        <v>722</v>
      </c>
      <c r="C539" t="s">
        <v>3213</v>
      </c>
      <c r="D539" t="s">
        <v>724</v>
      </c>
      <c r="F539" t="s">
        <v>3214</v>
      </c>
      <c r="G539" t="s">
        <v>2030</v>
      </c>
      <c r="H539" t="s">
        <v>20</v>
      </c>
      <c r="J539" s="2">
        <v>0</v>
      </c>
      <c r="K539" s="3">
        <v>8000</v>
      </c>
      <c r="N539" t="s">
        <v>1390</v>
      </c>
      <c r="P539" t="s">
        <v>22</v>
      </c>
    </row>
    <row r="540" spans="1:17" outlineLevel="2" x14ac:dyDescent="0.35">
      <c r="A540" s="1">
        <v>43703</v>
      </c>
      <c r="B540" t="s">
        <v>1100</v>
      </c>
      <c r="C540" t="s">
        <v>2046</v>
      </c>
      <c r="D540" t="s">
        <v>1193</v>
      </c>
      <c r="F540" t="s">
        <v>2047</v>
      </c>
      <c r="G540" t="s">
        <v>2040</v>
      </c>
      <c r="H540" t="s">
        <v>1103</v>
      </c>
      <c r="J540" s="2">
        <v>0</v>
      </c>
      <c r="K540" s="3">
        <v>1708</v>
      </c>
      <c r="L540" t="s">
        <v>30</v>
      </c>
      <c r="M540" t="s">
        <v>31</v>
      </c>
      <c r="N540" t="s">
        <v>1390</v>
      </c>
      <c r="O540" t="s">
        <v>2048</v>
      </c>
      <c r="P540" t="s">
        <v>22</v>
      </c>
      <c r="Q540" s="1">
        <v>43949.722071759257</v>
      </c>
    </row>
    <row r="541" spans="1:17" outlineLevel="2" x14ac:dyDescent="0.35">
      <c r="A541" s="1">
        <v>43865</v>
      </c>
      <c r="B541" t="s">
        <v>1100</v>
      </c>
      <c r="C541" t="s">
        <v>2137</v>
      </c>
      <c r="D541" t="s">
        <v>1339</v>
      </c>
      <c r="F541" t="s">
        <v>2138</v>
      </c>
      <c r="G541" t="s">
        <v>2040</v>
      </c>
      <c r="H541" t="s">
        <v>1103</v>
      </c>
      <c r="I541" t="s">
        <v>471</v>
      </c>
      <c r="J541" s="2">
        <v>96.9</v>
      </c>
      <c r="K541" s="3">
        <v>2422.5</v>
      </c>
      <c r="L541" t="s">
        <v>30</v>
      </c>
      <c r="M541" t="s">
        <v>31</v>
      </c>
      <c r="N541" t="s">
        <v>1390</v>
      </c>
      <c r="O541" t="s">
        <v>2139</v>
      </c>
      <c r="P541" t="s">
        <v>22</v>
      </c>
      <c r="Q541" s="1">
        <v>43949.722777777781</v>
      </c>
    </row>
    <row r="542" spans="1:17" outlineLevel="2" x14ac:dyDescent="0.35">
      <c r="A542" s="1">
        <v>43865</v>
      </c>
      <c r="B542" t="s">
        <v>1100</v>
      </c>
      <c r="C542" t="s">
        <v>2140</v>
      </c>
      <c r="D542" t="s">
        <v>1279</v>
      </c>
      <c r="F542" t="s">
        <v>2144</v>
      </c>
      <c r="G542" t="s">
        <v>2040</v>
      </c>
      <c r="H542" t="s">
        <v>1103</v>
      </c>
      <c r="I542" t="s">
        <v>471</v>
      </c>
      <c r="J542" s="2">
        <v>102.32</v>
      </c>
      <c r="K542" s="3">
        <v>2558</v>
      </c>
      <c r="L542" t="s">
        <v>30</v>
      </c>
      <c r="M542" t="s">
        <v>31</v>
      </c>
      <c r="N542" t="s">
        <v>1390</v>
      </c>
      <c r="O542" t="s">
        <v>2143</v>
      </c>
      <c r="P542" t="s">
        <v>451</v>
      </c>
      <c r="Q542" s="1">
        <v>44090.580324074072</v>
      </c>
    </row>
    <row r="543" spans="1:17" outlineLevel="2" x14ac:dyDescent="0.35">
      <c r="A543" s="1">
        <v>43865</v>
      </c>
      <c r="B543" t="s">
        <v>1100</v>
      </c>
      <c r="C543" t="s">
        <v>2145</v>
      </c>
      <c r="D543" t="s">
        <v>1193</v>
      </c>
      <c r="F543" t="s">
        <v>2146</v>
      </c>
      <c r="G543" t="s">
        <v>2040</v>
      </c>
      <c r="H543" t="s">
        <v>1103</v>
      </c>
      <c r="J543" s="2">
        <v>0</v>
      </c>
      <c r="K543" s="3">
        <v>4661</v>
      </c>
      <c r="L543" t="s">
        <v>30</v>
      </c>
      <c r="M543" t="s">
        <v>31</v>
      </c>
      <c r="N543" t="s">
        <v>1390</v>
      </c>
      <c r="O543" t="s">
        <v>2147</v>
      </c>
      <c r="P543" t="s">
        <v>22</v>
      </c>
      <c r="Q543" s="1">
        <v>43949.722777777781</v>
      </c>
    </row>
    <row r="544" spans="1:17" outlineLevel="2" x14ac:dyDescent="0.35">
      <c r="A544" s="1">
        <v>43865</v>
      </c>
      <c r="B544" t="s">
        <v>1100</v>
      </c>
      <c r="C544" t="s">
        <v>2148</v>
      </c>
      <c r="D544" t="s">
        <v>1400</v>
      </c>
      <c r="F544" t="s">
        <v>2146</v>
      </c>
      <c r="G544" t="s">
        <v>2040</v>
      </c>
      <c r="H544" t="s">
        <v>1103</v>
      </c>
      <c r="J544" s="2">
        <v>0</v>
      </c>
      <c r="K544" s="3">
        <v>1427</v>
      </c>
      <c r="L544" t="s">
        <v>30</v>
      </c>
      <c r="M544" t="s">
        <v>31</v>
      </c>
      <c r="N544" t="s">
        <v>1390</v>
      </c>
      <c r="O544" t="s">
        <v>2149</v>
      </c>
      <c r="P544" t="s">
        <v>22</v>
      </c>
      <c r="Q544" s="1">
        <v>43949.722777777781</v>
      </c>
    </row>
    <row r="545" spans="1:17" outlineLevel="2" x14ac:dyDescent="0.35">
      <c r="A545" s="1">
        <v>43865</v>
      </c>
      <c r="B545" t="s">
        <v>1100</v>
      </c>
      <c r="C545" t="s">
        <v>2150</v>
      </c>
      <c r="D545" t="s">
        <v>1407</v>
      </c>
      <c r="F545" t="s">
        <v>2146</v>
      </c>
      <c r="G545" t="s">
        <v>2040</v>
      </c>
      <c r="H545" t="s">
        <v>1103</v>
      </c>
      <c r="I545" t="s">
        <v>471</v>
      </c>
      <c r="J545" s="2">
        <v>156.66999999999999</v>
      </c>
      <c r="K545" s="3">
        <v>3916.75</v>
      </c>
      <c r="L545" t="s">
        <v>30</v>
      </c>
      <c r="M545" t="s">
        <v>31</v>
      </c>
      <c r="N545" t="s">
        <v>1390</v>
      </c>
      <c r="O545" t="s">
        <v>2151</v>
      </c>
      <c r="P545" t="s">
        <v>22</v>
      </c>
      <c r="Q545" s="1">
        <v>43949.722777777781</v>
      </c>
    </row>
    <row r="546" spans="1:17" outlineLevel="2" x14ac:dyDescent="0.35">
      <c r="A546" s="1">
        <v>43880</v>
      </c>
      <c r="B546" t="s">
        <v>1100</v>
      </c>
      <c r="C546" t="s">
        <v>2155</v>
      </c>
      <c r="D546" t="s">
        <v>1422</v>
      </c>
      <c r="F546" t="s">
        <v>2146</v>
      </c>
      <c r="G546" t="s">
        <v>2040</v>
      </c>
      <c r="H546" t="s">
        <v>1103</v>
      </c>
      <c r="I546" t="s">
        <v>471</v>
      </c>
      <c r="J546" s="2">
        <v>76.900000000000006</v>
      </c>
      <c r="K546" s="3">
        <v>1919.42</v>
      </c>
      <c r="L546" t="s">
        <v>30</v>
      </c>
      <c r="M546" t="s">
        <v>31</v>
      </c>
      <c r="N546" t="s">
        <v>1390</v>
      </c>
      <c r="O546" t="s">
        <v>2156</v>
      </c>
      <c r="P546" t="s">
        <v>22</v>
      </c>
      <c r="Q546" s="1">
        <v>44092.592349537037</v>
      </c>
    </row>
    <row r="547" spans="1:17" outlineLevel="2" x14ac:dyDescent="0.35">
      <c r="A547" s="1">
        <v>43880</v>
      </c>
      <c r="B547" t="s">
        <v>1100</v>
      </c>
      <c r="C547" t="s">
        <v>2157</v>
      </c>
      <c r="D547" t="s">
        <v>1419</v>
      </c>
      <c r="F547" t="s">
        <v>2158</v>
      </c>
      <c r="G547" t="s">
        <v>2040</v>
      </c>
      <c r="H547" t="s">
        <v>1103</v>
      </c>
      <c r="J547" s="2">
        <v>0</v>
      </c>
      <c r="K547" s="3">
        <v>1421</v>
      </c>
      <c r="L547" t="s">
        <v>30</v>
      </c>
      <c r="M547" t="s">
        <v>31</v>
      </c>
      <c r="N547" t="s">
        <v>1390</v>
      </c>
      <c r="O547" t="s">
        <v>2159</v>
      </c>
      <c r="P547" t="s">
        <v>22</v>
      </c>
      <c r="Q547" s="1">
        <v>43949.722777777781</v>
      </c>
    </row>
    <row r="548" spans="1:17" outlineLevel="2" x14ac:dyDescent="0.35">
      <c r="A548" s="1">
        <v>43957</v>
      </c>
      <c r="B548" t="s">
        <v>1100</v>
      </c>
      <c r="C548" t="s">
        <v>1938</v>
      </c>
      <c r="D548" t="s">
        <v>1478</v>
      </c>
      <c r="F548" t="s">
        <v>2166</v>
      </c>
      <c r="G548" t="s">
        <v>2040</v>
      </c>
      <c r="H548" t="s">
        <v>1103</v>
      </c>
      <c r="J548" s="2">
        <v>0</v>
      </c>
      <c r="K548" s="3">
        <v>20253</v>
      </c>
      <c r="N548" t="s">
        <v>1390</v>
      </c>
      <c r="O548" t="s">
        <v>2167</v>
      </c>
      <c r="P548" t="s">
        <v>22</v>
      </c>
      <c r="Q548" s="1">
        <v>44092.594467592593</v>
      </c>
    </row>
    <row r="549" spans="1:17" outlineLevel="2" x14ac:dyDescent="0.35">
      <c r="A549" s="1">
        <v>43992</v>
      </c>
      <c r="B549" t="s">
        <v>1100</v>
      </c>
      <c r="C549" t="s">
        <v>2171</v>
      </c>
      <c r="D549" t="s">
        <v>2172</v>
      </c>
      <c r="F549" t="s">
        <v>2173</v>
      </c>
      <c r="G549" t="s">
        <v>2040</v>
      </c>
      <c r="H549" t="s">
        <v>1103</v>
      </c>
      <c r="J549" s="2">
        <v>0</v>
      </c>
      <c r="K549" s="3">
        <v>688</v>
      </c>
      <c r="N549" t="s">
        <v>1390</v>
      </c>
      <c r="O549" t="s">
        <v>2174</v>
      </c>
      <c r="P549" t="s">
        <v>22</v>
      </c>
      <c r="Q549" s="1">
        <v>44090.473090277781</v>
      </c>
    </row>
    <row r="550" spans="1:17" outlineLevel="2" x14ac:dyDescent="0.35">
      <c r="A550" s="1">
        <v>44012</v>
      </c>
      <c r="B550" t="s">
        <v>1100</v>
      </c>
      <c r="C550" t="s">
        <v>2181</v>
      </c>
      <c r="D550" t="s">
        <v>1627</v>
      </c>
      <c r="F550" t="s">
        <v>2182</v>
      </c>
      <c r="G550" t="s">
        <v>2040</v>
      </c>
      <c r="H550" t="s">
        <v>1103</v>
      </c>
      <c r="I550" t="s">
        <v>471</v>
      </c>
      <c r="J550" s="2">
        <v>89.68</v>
      </c>
      <c r="K550" s="3">
        <v>2242</v>
      </c>
      <c r="N550" t="s">
        <v>1390</v>
      </c>
      <c r="O550" t="s">
        <v>2183</v>
      </c>
      <c r="P550" t="s">
        <v>451</v>
      </c>
      <c r="Q550" s="1">
        <v>44084.441944444443</v>
      </c>
    </row>
    <row r="551" spans="1:17" outlineLevel="2" x14ac:dyDescent="0.35">
      <c r="A551" s="1">
        <v>44012</v>
      </c>
      <c r="B551" t="s">
        <v>1100</v>
      </c>
      <c r="C551" t="s">
        <v>2203</v>
      </c>
      <c r="D551" t="s">
        <v>1627</v>
      </c>
      <c r="F551" t="s">
        <v>2204</v>
      </c>
      <c r="G551" t="s">
        <v>2040</v>
      </c>
      <c r="H551" t="s">
        <v>1103</v>
      </c>
      <c r="I551" t="s">
        <v>471</v>
      </c>
      <c r="J551" s="2">
        <v>47.6</v>
      </c>
      <c r="K551" s="3">
        <v>1190</v>
      </c>
      <c r="N551" t="s">
        <v>1390</v>
      </c>
      <c r="O551" t="s">
        <v>2205</v>
      </c>
      <c r="P551" t="s">
        <v>451</v>
      </c>
      <c r="Q551" s="1">
        <v>44084.441655092603</v>
      </c>
    </row>
    <row r="552" spans="1:17" outlineLevel="2" x14ac:dyDescent="0.35">
      <c r="A552" s="1">
        <v>44012</v>
      </c>
      <c r="B552" t="s">
        <v>1100</v>
      </c>
      <c r="C552" t="s">
        <v>2206</v>
      </c>
      <c r="D552" t="s">
        <v>1193</v>
      </c>
      <c r="F552" t="s">
        <v>2207</v>
      </c>
      <c r="G552" t="s">
        <v>2040</v>
      </c>
      <c r="H552" t="s">
        <v>1103</v>
      </c>
      <c r="J552" s="2">
        <v>0</v>
      </c>
      <c r="K552" s="3">
        <v>3640</v>
      </c>
      <c r="N552" t="s">
        <v>1390</v>
      </c>
      <c r="O552" t="s">
        <v>2208</v>
      </c>
      <c r="P552" t="s">
        <v>451</v>
      </c>
      <c r="Q552" s="1">
        <v>44084.436342592591</v>
      </c>
    </row>
    <row r="553" spans="1:17" outlineLevel="2" x14ac:dyDescent="0.35">
      <c r="A553" s="1">
        <v>44012</v>
      </c>
      <c r="B553" t="s">
        <v>1100</v>
      </c>
      <c r="C553" t="s">
        <v>2209</v>
      </c>
      <c r="D553" t="s">
        <v>1193</v>
      </c>
      <c r="F553" t="s">
        <v>2210</v>
      </c>
      <c r="G553" t="s">
        <v>2040</v>
      </c>
      <c r="H553" t="s">
        <v>1103</v>
      </c>
      <c r="J553" s="2">
        <v>0</v>
      </c>
      <c r="K553" s="3">
        <v>1560</v>
      </c>
      <c r="N553" t="s">
        <v>1390</v>
      </c>
      <c r="O553" t="s">
        <v>2211</v>
      </c>
      <c r="P553" t="s">
        <v>451</v>
      </c>
      <c r="Q553" s="1">
        <v>44084.435219907413</v>
      </c>
    </row>
    <row r="554" spans="1:17" outlineLevel="2" x14ac:dyDescent="0.35">
      <c r="A554" s="1">
        <v>43790</v>
      </c>
      <c r="B554" t="s">
        <v>1100</v>
      </c>
      <c r="C554" t="s">
        <v>2227</v>
      </c>
      <c r="D554" t="s">
        <v>2228</v>
      </c>
      <c r="F554" t="s">
        <v>2229</v>
      </c>
      <c r="G554" t="s">
        <v>2222</v>
      </c>
      <c r="H554" t="s">
        <v>1103</v>
      </c>
      <c r="J554" s="2">
        <v>0</v>
      </c>
      <c r="K554" s="3">
        <v>16734</v>
      </c>
      <c r="L554" t="s">
        <v>30</v>
      </c>
      <c r="M554" t="s">
        <v>31</v>
      </c>
      <c r="N554" t="s">
        <v>1390</v>
      </c>
      <c r="O554" t="s">
        <v>2230</v>
      </c>
      <c r="P554" t="s">
        <v>22</v>
      </c>
      <c r="Q554" s="1">
        <v>43950.436342592591</v>
      </c>
    </row>
    <row r="555" spans="1:17" outlineLevel="2" x14ac:dyDescent="0.35">
      <c r="A555" s="1">
        <v>43860</v>
      </c>
      <c r="B555" t="s">
        <v>1100</v>
      </c>
      <c r="C555" t="s">
        <v>2237</v>
      </c>
      <c r="D555" t="s">
        <v>1388</v>
      </c>
      <c r="F555" t="s">
        <v>2238</v>
      </c>
      <c r="G555" t="s">
        <v>2222</v>
      </c>
      <c r="H555" t="s">
        <v>1103</v>
      </c>
      <c r="J555" s="2">
        <v>0</v>
      </c>
      <c r="K555" s="3">
        <v>18418</v>
      </c>
      <c r="L555" t="s">
        <v>30</v>
      </c>
      <c r="M555" t="s">
        <v>31</v>
      </c>
      <c r="N555" t="s">
        <v>1390</v>
      </c>
      <c r="O555" t="s">
        <v>2239</v>
      </c>
      <c r="P555" t="s">
        <v>22</v>
      </c>
      <c r="Q555" s="1">
        <v>43949.722777777781</v>
      </c>
    </row>
    <row r="556" spans="1:17" outlineLevel="2" x14ac:dyDescent="0.35">
      <c r="A556" s="1">
        <v>43761</v>
      </c>
      <c r="B556" t="s">
        <v>1100</v>
      </c>
      <c r="C556" t="s">
        <v>2273</v>
      </c>
      <c r="D556" t="s">
        <v>1279</v>
      </c>
      <c r="F556" t="s">
        <v>2274</v>
      </c>
      <c r="G556" t="s">
        <v>2246</v>
      </c>
      <c r="H556" t="s">
        <v>1103</v>
      </c>
      <c r="I556" t="s">
        <v>471</v>
      </c>
      <c r="J556" s="2">
        <v>54.14</v>
      </c>
      <c r="K556" s="3">
        <v>1395.57</v>
      </c>
      <c r="L556" t="s">
        <v>30</v>
      </c>
      <c r="M556" t="s">
        <v>31</v>
      </c>
      <c r="N556" t="s">
        <v>1390</v>
      </c>
      <c r="O556" t="s">
        <v>2275</v>
      </c>
      <c r="P556" t="s">
        <v>22</v>
      </c>
      <c r="Q556" s="1">
        <v>43949.722071759257</v>
      </c>
    </row>
    <row r="557" spans="1:17" outlineLevel="2" x14ac:dyDescent="0.35">
      <c r="A557" s="1">
        <v>43957</v>
      </c>
      <c r="B557" t="s">
        <v>1100</v>
      </c>
      <c r="C557" t="s">
        <v>2292</v>
      </c>
      <c r="D557" t="s">
        <v>1185</v>
      </c>
      <c r="F557" t="s">
        <v>2293</v>
      </c>
      <c r="G557" t="s">
        <v>2246</v>
      </c>
      <c r="H557" t="s">
        <v>1103</v>
      </c>
      <c r="I557" t="s">
        <v>471</v>
      </c>
      <c r="J557" s="2">
        <v>311.64</v>
      </c>
      <c r="K557" s="3">
        <v>7791</v>
      </c>
      <c r="N557" t="s">
        <v>1390</v>
      </c>
      <c r="O557" t="s">
        <v>2294</v>
      </c>
      <c r="P557" t="s">
        <v>451</v>
      </c>
      <c r="Q557" s="1">
        <v>44074.560590277782</v>
      </c>
    </row>
    <row r="558" spans="1:17" outlineLevel="2" x14ac:dyDescent="0.35">
      <c r="A558" s="1">
        <v>44009</v>
      </c>
      <c r="B558" t="s">
        <v>1100</v>
      </c>
      <c r="C558" t="s">
        <v>2338</v>
      </c>
      <c r="D558" t="s">
        <v>1388</v>
      </c>
      <c r="F558" t="s">
        <v>2339</v>
      </c>
      <c r="G558" t="s">
        <v>2333</v>
      </c>
      <c r="H558" t="s">
        <v>1103</v>
      </c>
      <c r="J558" s="2">
        <v>0</v>
      </c>
      <c r="K558" s="3">
        <v>35270</v>
      </c>
      <c r="N558" t="s">
        <v>1390</v>
      </c>
      <c r="O558" t="s">
        <v>2340</v>
      </c>
      <c r="P558" t="s">
        <v>451</v>
      </c>
      <c r="Q558" s="1">
        <v>44084.438993055563</v>
      </c>
    </row>
    <row r="559" spans="1:17" outlineLevel="2" x14ac:dyDescent="0.35">
      <c r="A559" s="1">
        <v>44012</v>
      </c>
      <c r="B559" t="s">
        <v>1100</v>
      </c>
      <c r="C559" t="s">
        <v>2443</v>
      </c>
      <c r="D559" t="s">
        <v>2444</v>
      </c>
      <c r="F559" t="s">
        <v>2445</v>
      </c>
      <c r="G559" t="s">
        <v>2379</v>
      </c>
      <c r="H559" t="s">
        <v>1103</v>
      </c>
      <c r="J559" s="2">
        <v>0</v>
      </c>
      <c r="K559" s="3">
        <v>10000</v>
      </c>
      <c r="N559" t="s">
        <v>1390</v>
      </c>
      <c r="O559" t="s">
        <v>2446</v>
      </c>
      <c r="P559" t="s">
        <v>451</v>
      </c>
      <c r="Q559" s="1">
        <v>44084.443518518521</v>
      </c>
    </row>
    <row r="560" spans="1:17" outlineLevel="2" x14ac:dyDescent="0.35">
      <c r="A560" s="1">
        <v>43992</v>
      </c>
      <c r="B560" t="s">
        <v>1100</v>
      </c>
      <c r="C560" t="s">
        <v>2519</v>
      </c>
      <c r="D560" t="s">
        <v>2520</v>
      </c>
      <c r="F560" t="s">
        <v>2521</v>
      </c>
      <c r="G560" t="s">
        <v>2490</v>
      </c>
      <c r="H560" t="s">
        <v>1103</v>
      </c>
      <c r="J560" s="2">
        <v>0</v>
      </c>
      <c r="K560" s="3">
        <v>7260</v>
      </c>
      <c r="N560" t="s">
        <v>1390</v>
      </c>
      <c r="O560" t="s">
        <v>2522</v>
      </c>
      <c r="P560" t="s">
        <v>22</v>
      </c>
      <c r="Q560" s="1">
        <v>44092.611550925933</v>
      </c>
    </row>
    <row r="561" spans="1:17" outlineLevel="2" x14ac:dyDescent="0.35">
      <c r="A561" s="1">
        <v>43721</v>
      </c>
      <c r="B561" t="s">
        <v>24</v>
      </c>
      <c r="C561" t="s">
        <v>1686</v>
      </c>
      <c r="E561" t="s">
        <v>1407</v>
      </c>
      <c r="F561" t="s">
        <v>2606</v>
      </c>
      <c r="G561" t="s">
        <v>2607</v>
      </c>
      <c r="H561" t="s">
        <v>1609</v>
      </c>
      <c r="I561" t="s">
        <v>471</v>
      </c>
      <c r="J561" s="2">
        <v>0</v>
      </c>
      <c r="K561" s="3">
        <v>154.32</v>
      </c>
      <c r="L561" t="s">
        <v>30</v>
      </c>
      <c r="M561" t="s">
        <v>31</v>
      </c>
      <c r="N561" t="s">
        <v>1390</v>
      </c>
      <c r="P561" t="s">
        <v>22</v>
      </c>
      <c r="Q561" s="1">
        <v>43949.722071759257</v>
      </c>
    </row>
    <row r="562" spans="1:17" outlineLevel="2" x14ac:dyDescent="0.35">
      <c r="A562" s="1">
        <v>43769</v>
      </c>
      <c r="B562" t="s">
        <v>722</v>
      </c>
      <c r="C562" t="s">
        <v>1106</v>
      </c>
      <c r="D562" t="s">
        <v>724</v>
      </c>
      <c r="F562" t="s">
        <v>2610</v>
      </c>
      <c r="G562" t="s">
        <v>2607</v>
      </c>
      <c r="H562" t="s">
        <v>39</v>
      </c>
      <c r="J562" s="2">
        <v>0</v>
      </c>
      <c r="K562" s="3">
        <v>27550</v>
      </c>
      <c r="L562" t="s">
        <v>30</v>
      </c>
      <c r="M562" t="s">
        <v>31</v>
      </c>
      <c r="N562" t="s">
        <v>1390</v>
      </c>
      <c r="P562" t="s">
        <v>22</v>
      </c>
      <c r="Q562" s="1">
        <v>43963.500578703701</v>
      </c>
    </row>
    <row r="563" spans="1:17" outlineLevel="2" x14ac:dyDescent="0.35">
      <c r="A563" s="1">
        <v>43886</v>
      </c>
      <c r="B563" t="s">
        <v>24</v>
      </c>
      <c r="C563" t="s">
        <v>1421</v>
      </c>
      <c r="D563" t="s">
        <v>1422</v>
      </c>
      <c r="F563" t="s">
        <v>2606</v>
      </c>
      <c r="G563" t="s">
        <v>2607</v>
      </c>
      <c r="H563" t="s">
        <v>1103</v>
      </c>
      <c r="I563" t="s">
        <v>471</v>
      </c>
      <c r="J563" s="2">
        <v>0</v>
      </c>
      <c r="K563" s="3">
        <v>20.38</v>
      </c>
      <c r="L563" t="s">
        <v>30</v>
      </c>
      <c r="M563" t="s">
        <v>31</v>
      </c>
      <c r="N563" t="s">
        <v>1390</v>
      </c>
      <c r="P563" t="s">
        <v>451</v>
      </c>
      <c r="Q563" s="1">
        <v>44091.530277777783</v>
      </c>
    </row>
    <row r="564" spans="1:17" outlineLevel="2" x14ac:dyDescent="0.35">
      <c r="A564" s="1">
        <v>44012</v>
      </c>
      <c r="B564" t="s">
        <v>722</v>
      </c>
      <c r="C564" t="s">
        <v>3215</v>
      </c>
      <c r="D564" t="s">
        <v>724</v>
      </c>
      <c r="F564" t="s">
        <v>3216</v>
      </c>
      <c r="G564" t="s">
        <v>2607</v>
      </c>
      <c r="H564" t="s">
        <v>330</v>
      </c>
      <c r="J564" s="2">
        <v>0</v>
      </c>
      <c r="K564" s="3">
        <v>4191.97</v>
      </c>
      <c r="N564" t="s">
        <v>1390</v>
      </c>
    </row>
    <row r="565" spans="1:17" outlineLevel="2" x14ac:dyDescent="0.35">
      <c r="A565" s="1">
        <v>43928</v>
      </c>
      <c r="B565" t="s">
        <v>24</v>
      </c>
      <c r="C565" t="s">
        <v>1463</v>
      </c>
      <c r="D565" t="s">
        <v>1185</v>
      </c>
      <c r="F565" t="s">
        <v>2606</v>
      </c>
      <c r="G565" t="s">
        <v>2607</v>
      </c>
      <c r="H565" t="s">
        <v>1103</v>
      </c>
      <c r="I565" t="s">
        <v>471</v>
      </c>
      <c r="J565" s="2">
        <v>0</v>
      </c>
      <c r="K565" s="3">
        <v>16033.06</v>
      </c>
      <c r="N565" t="s">
        <v>1390</v>
      </c>
      <c r="P565" t="s">
        <v>22</v>
      </c>
      <c r="Q565" s="1">
        <v>44089.547476851847</v>
      </c>
    </row>
    <row r="566" spans="1:17" outlineLevel="2" x14ac:dyDescent="0.35">
      <c r="A566" s="1">
        <v>43963</v>
      </c>
      <c r="B566" t="s">
        <v>24</v>
      </c>
      <c r="C566" t="s">
        <v>1482</v>
      </c>
      <c r="D566" t="s">
        <v>1185</v>
      </c>
      <c r="F566" t="s">
        <v>2606</v>
      </c>
      <c r="G566" t="s">
        <v>2607</v>
      </c>
      <c r="H566" t="s">
        <v>1103</v>
      </c>
      <c r="I566" t="s">
        <v>471</v>
      </c>
      <c r="J566" s="2">
        <v>0</v>
      </c>
      <c r="K566" s="3">
        <v>754.17</v>
      </c>
      <c r="N566" t="s">
        <v>1390</v>
      </c>
      <c r="P566" t="s">
        <v>22</v>
      </c>
      <c r="Q566" s="1">
        <v>44089.548263888893</v>
      </c>
    </row>
    <row r="567" spans="1:17" outlineLevel="2" x14ac:dyDescent="0.35">
      <c r="A567" s="1">
        <v>43944</v>
      </c>
      <c r="B567" t="s">
        <v>24</v>
      </c>
      <c r="C567" t="s">
        <v>2725</v>
      </c>
      <c r="F567" t="s">
        <v>2633</v>
      </c>
      <c r="G567" t="s">
        <v>2634</v>
      </c>
      <c r="H567" t="s">
        <v>23</v>
      </c>
      <c r="J567" s="2">
        <v>0</v>
      </c>
      <c r="K567" s="3">
        <v>5</v>
      </c>
      <c r="N567" t="s">
        <v>1390</v>
      </c>
      <c r="P567" t="s">
        <v>22</v>
      </c>
      <c r="Q567" s="1">
        <v>44092.618831018517</v>
      </c>
    </row>
    <row r="568" spans="1:17" outlineLevel="2" x14ac:dyDescent="0.35">
      <c r="A568" s="1">
        <v>43946</v>
      </c>
      <c r="B568" t="s">
        <v>24</v>
      </c>
      <c r="C568" t="s">
        <v>2726</v>
      </c>
      <c r="F568" t="s">
        <v>2640</v>
      </c>
      <c r="G568" t="s">
        <v>2634</v>
      </c>
      <c r="H568" t="s">
        <v>23</v>
      </c>
      <c r="J568" s="2">
        <v>0</v>
      </c>
      <c r="K568" s="3">
        <v>63</v>
      </c>
      <c r="N568" t="s">
        <v>1390</v>
      </c>
      <c r="P568" t="s">
        <v>22</v>
      </c>
      <c r="Q568" s="1">
        <v>44092.618831018517</v>
      </c>
    </row>
    <row r="569" spans="1:17" outlineLevel="2" x14ac:dyDescent="0.35">
      <c r="A569" s="1">
        <v>43951</v>
      </c>
      <c r="B569" t="s">
        <v>24</v>
      </c>
      <c r="C569" t="s">
        <v>2727</v>
      </c>
      <c r="F569" t="s">
        <v>2643</v>
      </c>
      <c r="G569" t="s">
        <v>2634</v>
      </c>
      <c r="H569" t="s">
        <v>23</v>
      </c>
      <c r="J569" s="2">
        <v>0</v>
      </c>
      <c r="K569" s="3">
        <v>100</v>
      </c>
      <c r="N569" t="s">
        <v>1390</v>
      </c>
      <c r="P569" t="s">
        <v>22</v>
      </c>
      <c r="Q569" s="1">
        <v>44092.618831018517</v>
      </c>
    </row>
    <row r="570" spans="1:17" outlineLevel="2" x14ac:dyDescent="0.35">
      <c r="A570" s="1">
        <v>43951</v>
      </c>
      <c r="B570" t="s">
        <v>24</v>
      </c>
      <c r="C570" t="s">
        <v>2728</v>
      </c>
      <c r="F570" t="s">
        <v>2008</v>
      </c>
      <c r="G570" t="s">
        <v>2634</v>
      </c>
      <c r="H570" t="s">
        <v>470</v>
      </c>
      <c r="I570" t="s">
        <v>471</v>
      </c>
      <c r="J570" s="2">
        <v>1</v>
      </c>
      <c r="K570" s="3">
        <v>27.1</v>
      </c>
      <c r="N570" t="s">
        <v>1390</v>
      </c>
      <c r="P570" t="s">
        <v>22</v>
      </c>
      <c r="Q570" s="1">
        <v>44092.618831018517</v>
      </c>
    </row>
    <row r="571" spans="1:17" outlineLevel="2" x14ac:dyDescent="0.35">
      <c r="A571" s="1">
        <v>43951</v>
      </c>
      <c r="B571" t="s">
        <v>24</v>
      </c>
      <c r="C571" t="s">
        <v>2729</v>
      </c>
      <c r="F571" t="s">
        <v>2646</v>
      </c>
      <c r="G571" t="s">
        <v>2634</v>
      </c>
      <c r="H571" t="s">
        <v>470</v>
      </c>
      <c r="I571" t="s">
        <v>471</v>
      </c>
      <c r="J571" s="2">
        <v>5.4</v>
      </c>
      <c r="K571" s="3">
        <v>146.31</v>
      </c>
      <c r="N571" t="s">
        <v>1390</v>
      </c>
      <c r="P571" t="s">
        <v>22</v>
      </c>
      <c r="Q571" s="1">
        <v>44092.618831018517</v>
      </c>
    </row>
    <row r="572" spans="1:17" outlineLevel="2" x14ac:dyDescent="0.35">
      <c r="A572" s="1">
        <v>43951</v>
      </c>
      <c r="B572" t="s">
        <v>24</v>
      </c>
      <c r="C572" t="s">
        <v>2730</v>
      </c>
      <c r="F572" t="s">
        <v>2008</v>
      </c>
      <c r="G572" t="s">
        <v>2634</v>
      </c>
      <c r="H572" t="s">
        <v>838</v>
      </c>
      <c r="I572" t="s">
        <v>471</v>
      </c>
      <c r="J572" s="2">
        <v>5</v>
      </c>
      <c r="K572" s="3">
        <v>135.47999999999999</v>
      </c>
      <c r="L572" t="s">
        <v>30</v>
      </c>
      <c r="M572" t="s">
        <v>31</v>
      </c>
      <c r="N572" t="s">
        <v>1390</v>
      </c>
      <c r="P572" t="s">
        <v>22</v>
      </c>
      <c r="Q572" s="1">
        <v>44092.615046296298</v>
      </c>
    </row>
    <row r="573" spans="1:17" outlineLevel="2" x14ac:dyDescent="0.35">
      <c r="A573" s="1">
        <v>43951</v>
      </c>
      <c r="B573" t="s">
        <v>24</v>
      </c>
      <c r="C573" t="s">
        <v>2731</v>
      </c>
      <c r="F573" t="s">
        <v>2646</v>
      </c>
      <c r="G573" t="s">
        <v>2634</v>
      </c>
      <c r="H573" t="s">
        <v>838</v>
      </c>
      <c r="I573" t="s">
        <v>471</v>
      </c>
      <c r="J573" s="2">
        <v>5</v>
      </c>
      <c r="K573" s="3">
        <v>135.47999999999999</v>
      </c>
      <c r="L573" t="s">
        <v>30</v>
      </c>
      <c r="M573" t="s">
        <v>31</v>
      </c>
      <c r="N573" t="s">
        <v>1390</v>
      </c>
      <c r="P573" t="s">
        <v>22</v>
      </c>
      <c r="Q573" s="1">
        <v>44092.615046296298</v>
      </c>
    </row>
    <row r="574" spans="1:17" outlineLevel="2" x14ac:dyDescent="0.35">
      <c r="A574" s="1">
        <v>43980</v>
      </c>
      <c r="B574" t="s">
        <v>24</v>
      </c>
      <c r="C574" t="s">
        <v>2732</v>
      </c>
      <c r="F574" t="s">
        <v>2008</v>
      </c>
      <c r="G574" t="s">
        <v>2634</v>
      </c>
      <c r="H574" t="s">
        <v>470</v>
      </c>
      <c r="I574" t="s">
        <v>471</v>
      </c>
      <c r="J574" s="2">
        <v>1</v>
      </c>
      <c r="K574" s="3">
        <v>26.92</v>
      </c>
      <c r="N574" t="s">
        <v>1390</v>
      </c>
      <c r="P574" t="s">
        <v>22</v>
      </c>
      <c r="Q574" s="1">
        <v>44092.618831018517</v>
      </c>
    </row>
    <row r="575" spans="1:17" outlineLevel="2" x14ac:dyDescent="0.35">
      <c r="A575" s="1">
        <v>43980</v>
      </c>
      <c r="B575" t="s">
        <v>24</v>
      </c>
      <c r="C575" t="s">
        <v>2733</v>
      </c>
      <c r="F575" t="s">
        <v>2008</v>
      </c>
      <c r="G575" t="s">
        <v>2634</v>
      </c>
      <c r="H575" t="s">
        <v>838</v>
      </c>
      <c r="I575" t="s">
        <v>471</v>
      </c>
      <c r="J575" s="2">
        <v>5</v>
      </c>
      <c r="K575" s="3">
        <v>134.58000000000001</v>
      </c>
      <c r="L575" t="s">
        <v>30</v>
      </c>
      <c r="M575" t="s">
        <v>31</v>
      </c>
      <c r="N575" t="s">
        <v>1390</v>
      </c>
      <c r="P575" t="s">
        <v>22</v>
      </c>
      <c r="Q575" s="1">
        <v>44092.615046296298</v>
      </c>
    </row>
    <row r="576" spans="1:17" outlineLevel="2" x14ac:dyDescent="0.35">
      <c r="A576" s="1">
        <v>43981</v>
      </c>
      <c r="B576" t="s">
        <v>24</v>
      </c>
      <c r="C576" t="s">
        <v>2734</v>
      </c>
      <c r="F576" t="s">
        <v>2640</v>
      </c>
      <c r="G576" t="s">
        <v>2634</v>
      </c>
      <c r="H576" t="s">
        <v>23</v>
      </c>
      <c r="J576" s="2">
        <v>0</v>
      </c>
      <c r="K576" s="3">
        <v>15</v>
      </c>
      <c r="N576" t="s">
        <v>1390</v>
      </c>
      <c r="P576" t="s">
        <v>22</v>
      </c>
      <c r="Q576" s="1">
        <v>44092.618831018517</v>
      </c>
    </row>
    <row r="577" spans="1:17" outlineLevel="2" x14ac:dyDescent="0.35">
      <c r="A577" s="1">
        <v>43982</v>
      </c>
      <c r="B577" t="s">
        <v>24</v>
      </c>
      <c r="C577" t="s">
        <v>2735</v>
      </c>
      <c r="F577" t="s">
        <v>2643</v>
      </c>
      <c r="G577" t="s">
        <v>2634</v>
      </c>
      <c r="H577" t="s">
        <v>23</v>
      </c>
      <c r="J577" s="2">
        <v>0</v>
      </c>
      <c r="K577" s="3">
        <v>100</v>
      </c>
      <c r="N577" t="s">
        <v>1390</v>
      </c>
      <c r="P577" t="s">
        <v>22</v>
      </c>
      <c r="Q577" s="1">
        <v>44092.618831018517</v>
      </c>
    </row>
    <row r="578" spans="1:17" outlineLevel="2" x14ac:dyDescent="0.35">
      <c r="A578" s="1">
        <v>43982</v>
      </c>
      <c r="B578" t="s">
        <v>24</v>
      </c>
      <c r="C578" t="s">
        <v>2736</v>
      </c>
      <c r="F578" t="s">
        <v>2646</v>
      </c>
      <c r="G578" t="s">
        <v>2634</v>
      </c>
      <c r="H578" t="s">
        <v>470</v>
      </c>
      <c r="I578" t="s">
        <v>471</v>
      </c>
      <c r="J578" s="2">
        <v>5.2</v>
      </c>
      <c r="K578" s="3">
        <v>139.96</v>
      </c>
      <c r="N578" t="s">
        <v>1390</v>
      </c>
      <c r="P578" t="s">
        <v>22</v>
      </c>
      <c r="Q578" s="1">
        <v>44092.618831018517</v>
      </c>
    </row>
    <row r="579" spans="1:17" outlineLevel="2" x14ac:dyDescent="0.35">
      <c r="A579" s="1">
        <v>43982</v>
      </c>
      <c r="B579" t="s">
        <v>24</v>
      </c>
      <c r="C579" t="s">
        <v>2737</v>
      </c>
      <c r="F579" t="s">
        <v>2646</v>
      </c>
      <c r="G579" t="s">
        <v>2634</v>
      </c>
      <c r="H579" t="s">
        <v>838</v>
      </c>
      <c r="I579" t="s">
        <v>471</v>
      </c>
      <c r="J579" s="2">
        <v>5</v>
      </c>
      <c r="K579" s="3">
        <v>134.58000000000001</v>
      </c>
      <c r="L579" t="s">
        <v>30</v>
      </c>
      <c r="M579" t="s">
        <v>31</v>
      </c>
      <c r="N579" t="s">
        <v>1390</v>
      </c>
      <c r="P579" t="s">
        <v>22</v>
      </c>
      <c r="Q579" s="1">
        <v>44092.615046296298</v>
      </c>
    </row>
    <row r="580" spans="1:17" outlineLevel="2" x14ac:dyDescent="0.35">
      <c r="A580" s="1">
        <v>43984</v>
      </c>
      <c r="B580" t="s">
        <v>24</v>
      </c>
      <c r="C580" t="s">
        <v>2738</v>
      </c>
      <c r="F580" t="s">
        <v>2633</v>
      </c>
      <c r="G580" t="s">
        <v>2634</v>
      </c>
      <c r="H580" t="s">
        <v>23</v>
      </c>
      <c r="J580" s="2">
        <v>0</v>
      </c>
      <c r="K580" s="3">
        <v>5</v>
      </c>
      <c r="N580" t="s">
        <v>1390</v>
      </c>
      <c r="P580" t="s">
        <v>22</v>
      </c>
      <c r="Q580" s="1">
        <v>44092.618831018517</v>
      </c>
    </row>
    <row r="581" spans="1:17" outlineLevel="2" x14ac:dyDescent="0.35">
      <c r="A581" s="1">
        <v>43985</v>
      </c>
      <c r="B581" t="s">
        <v>24</v>
      </c>
      <c r="C581" t="s">
        <v>2739</v>
      </c>
      <c r="F581" t="s">
        <v>1999</v>
      </c>
      <c r="G581" t="s">
        <v>2634</v>
      </c>
      <c r="H581" t="s">
        <v>23</v>
      </c>
      <c r="J581" s="2">
        <v>0</v>
      </c>
      <c r="K581" s="3">
        <v>1500</v>
      </c>
      <c r="N581" t="s">
        <v>1390</v>
      </c>
      <c r="P581" t="s">
        <v>22</v>
      </c>
      <c r="Q581" s="1">
        <v>44092.618831018517</v>
      </c>
    </row>
    <row r="582" spans="1:17" outlineLevel="2" x14ac:dyDescent="0.35">
      <c r="A582" s="1">
        <v>43986</v>
      </c>
      <c r="B582" t="s">
        <v>24</v>
      </c>
      <c r="C582" t="s">
        <v>2740</v>
      </c>
      <c r="F582" t="s">
        <v>2741</v>
      </c>
      <c r="G582" t="s">
        <v>2634</v>
      </c>
      <c r="H582" t="s">
        <v>470</v>
      </c>
      <c r="I582" t="s">
        <v>471</v>
      </c>
      <c r="J582" s="2">
        <v>50</v>
      </c>
      <c r="K582" s="3">
        <v>1331</v>
      </c>
      <c r="N582" t="s">
        <v>1390</v>
      </c>
      <c r="P582" t="s">
        <v>22</v>
      </c>
      <c r="Q582" s="1">
        <v>44092.618831018517</v>
      </c>
    </row>
    <row r="583" spans="1:17" outlineLevel="2" x14ac:dyDescent="0.35">
      <c r="A583" s="1">
        <v>44009</v>
      </c>
      <c r="B583" t="s">
        <v>24</v>
      </c>
      <c r="C583" t="s">
        <v>2742</v>
      </c>
      <c r="F583" t="s">
        <v>2640</v>
      </c>
      <c r="G583" t="s">
        <v>2634</v>
      </c>
      <c r="H583" t="s">
        <v>23</v>
      </c>
      <c r="J583" s="2">
        <v>0</v>
      </c>
      <c r="K583" s="3">
        <v>45</v>
      </c>
      <c r="N583" t="s">
        <v>1390</v>
      </c>
      <c r="P583" t="s">
        <v>22</v>
      </c>
      <c r="Q583" s="1">
        <v>44092.618831018517</v>
      </c>
    </row>
    <row r="584" spans="1:17" outlineLevel="2" x14ac:dyDescent="0.35">
      <c r="A584" s="1">
        <v>44009</v>
      </c>
      <c r="B584" t="s">
        <v>24</v>
      </c>
      <c r="C584" t="s">
        <v>2743</v>
      </c>
      <c r="F584" t="s">
        <v>2640</v>
      </c>
      <c r="G584" t="s">
        <v>2634</v>
      </c>
      <c r="H584" t="s">
        <v>23</v>
      </c>
      <c r="J584" s="2">
        <v>0</v>
      </c>
      <c r="K584" s="3">
        <v>3</v>
      </c>
      <c r="N584" t="s">
        <v>1390</v>
      </c>
      <c r="P584" t="s">
        <v>22</v>
      </c>
      <c r="Q584" s="1">
        <v>44092.618831018517</v>
      </c>
    </row>
    <row r="585" spans="1:17" outlineLevel="2" x14ac:dyDescent="0.35">
      <c r="A585" s="1">
        <v>44012</v>
      </c>
      <c r="B585" t="s">
        <v>722</v>
      </c>
      <c r="C585" t="s">
        <v>723</v>
      </c>
      <c r="D585" t="s">
        <v>724</v>
      </c>
      <c r="F585" t="s">
        <v>2621</v>
      </c>
      <c r="G585" t="s">
        <v>2607</v>
      </c>
      <c r="H585" t="s">
        <v>39</v>
      </c>
      <c r="J585" s="2">
        <v>0</v>
      </c>
      <c r="K585" s="3">
        <v>12510</v>
      </c>
      <c r="N585" t="s">
        <v>1390</v>
      </c>
    </row>
    <row r="586" spans="1:17" outlineLevel="2" x14ac:dyDescent="0.35">
      <c r="A586" s="1">
        <v>44012</v>
      </c>
      <c r="B586" t="s">
        <v>24</v>
      </c>
      <c r="C586" t="s">
        <v>2744</v>
      </c>
      <c r="F586" t="s">
        <v>2643</v>
      </c>
      <c r="G586" t="s">
        <v>2634</v>
      </c>
      <c r="H586" t="s">
        <v>23</v>
      </c>
      <c r="J586" s="2">
        <v>0</v>
      </c>
      <c r="K586" s="3">
        <v>100</v>
      </c>
      <c r="N586" t="s">
        <v>1390</v>
      </c>
      <c r="P586" t="s">
        <v>22</v>
      </c>
      <c r="Q586" s="1">
        <v>44092.618831018517</v>
      </c>
    </row>
    <row r="587" spans="1:17" outlineLevel="2" x14ac:dyDescent="0.35">
      <c r="A587" s="1">
        <v>44012</v>
      </c>
      <c r="B587" t="s">
        <v>24</v>
      </c>
      <c r="C587" t="s">
        <v>2745</v>
      </c>
      <c r="F587" t="s">
        <v>2008</v>
      </c>
      <c r="G587" t="s">
        <v>2634</v>
      </c>
      <c r="H587" t="s">
        <v>470</v>
      </c>
      <c r="I587" t="s">
        <v>471</v>
      </c>
      <c r="J587" s="2">
        <v>1</v>
      </c>
      <c r="K587" s="3">
        <v>26.74</v>
      </c>
      <c r="N587" t="s">
        <v>1390</v>
      </c>
      <c r="P587" t="s">
        <v>22</v>
      </c>
      <c r="Q587" s="1">
        <v>44092.618831018517</v>
      </c>
    </row>
    <row r="588" spans="1:17" outlineLevel="2" x14ac:dyDescent="0.35">
      <c r="A588" s="1">
        <v>44012</v>
      </c>
      <c r="B588" t="s">
        <v>24</v>
      </c>
      <c r="C588" t="s">
        <v>2746</v>
      </c>
      <c r="F588" t="s">
        <v>2646</v>
      </c>
      <c r="G588" t="s">
        <v>2634</v>
      </c>
      <c r="H588" t="s">
        <v>470</v>
      </c>
      <c r="I588" t="s">
        <v>471</v>
      </c>
      <c r="J588" s="2">
        <v>6.4</v>
      </c>
      <c r="K588" s="3">
        <v>171.14</v>
      </c>
      <c r="N588" t="s">
        <v>1390</v>
      </c>
      <c r="P588" t="s">
        <v>22</v>
      </c>
      <c r="Q588" s="1">
        <v>44092.618831018517</v>
      </c>
    </row>
    <row r="589" spans="1:17" outlineLevel="2" x14ac:dyDescent="0.35">
      <c r="A589" s="1">
        <v>44012</v>
      </c>
      <c r="B589" t="s">
        <v>24</v>
      </c>
      <c r="C589" t="s">
        <v>2747</v>
      </c>
      <c r="F589" t="s">
        <v>2008</v>
      </c>
      <c r="G589" t="s">
        <v>2634</v>
      </c>
      <c r="H589" t="s">
        <v>838</v>
      </c>
      <c r="I589" t="s">
        <v>471</v>
      </c>
      <c r="J589" s="2">
        <v>5</v>
      </c>
      <c r="K589" s="3">
        <v>133.69999999999999</v>
      </c>
      <c r="L589" t="s">
        <v>30</v>
      </c>
      <c r="M589" t="s">
        <v>31</v>
      </c>
      <c r="N589" t="s">
        <v>1390</v>
      </c>
      <c r="P589" t="s">
        <v>22</v>
      </c>
      <c r="Q589" s="1">
        <v>44092.615046296298</v>
      </c>
    </row>
    <row r="590" spans="1:17" outlineLevel="2" x14ac:dyDescent="0.35">
      <c r="A590" s="1">
        <v>44012</v>
      </c>
      <c r="B590" t="s">
        <v>24</v>
      </c>
      <c r="C590" t="s">
        <v>2748</v>
      </c>
      <c r="F590" t="s">
        <v>2646</v>
      </c>
      <c r="G590" t="s">
        <v>2634</v>
      </c>
      <c r="H590" t="s">
        <v>838</v>
      </c>
      <c r="I590" t="s">
        <v>471</v>
      </c>
      <c r="J590" s="2">
        <v>5.6</v>
      </c>
      <c r="K590" s="3">
        <v>149.74</v>
      </c>
      <c r="L590" t="s">
        <v>30</v>
      </c>
      <c r="M590" t="s">
        <v>31</v>
      </c>
      <c r="N590" t="s">
        <v>1390</v>
      </c>
      <c r="P590" t="s">
        <v>22</v>
      </c>
      <c r="Q590" s="1">
        <v>44092.615046296298</v>
      </c>
    </row>
    <row r="591" spans="1:17" outlineLevel="1" x14ac:dyDescent="0.35">
      <c r="K591" s="3">
        <f>SUBTOTAL(9,K535:K590)</f>
        <v>531848.60999999987</v>
      </c>
      <c r="N591" s="4" t="s">
        <v>3160</v>
      </c>
      <c r="Q591" s="1">
        <f>SUBTOTAL(9,Q498:Q590)</f>
        <v>3964998.2462731474</v>
      </c>
    </row>
    <row r="592" spans="1:17" outlineLevel="2" x14ac:dyDescent="0.35">
      <c r="A592" s="1">
        <v>43677</v>
      </c>
      <c r="B592" t="s">
        <v>24</v>
      </c>
      <c r="C592" t="s">
        <v>40</v>
      </c>
      <c r="F592" t="s">
        <v>41</v>
      </c>
      <c r="G592" t="s">
        <v>23</v>
      </c>
      <c r="H592" t="s">
        <v>42</v>
      </c>
      <c r="J592" s="2">
        <v>0</v>
      </c>
      <c r="K592" s="3">
        <v>7.48</v>
      </c>
      <c r="L592" t="s">
        <v>30</v>
      </c>
      <c r="M592" t="s">
        <v>31</v>
      </c>
      <c r="N592" t="s">
        <v>43</v>
      </c>
      <c r="P592" t="s">
        <v>22</v>
      </c>
      <c r="Q592" s="1">
        <v>43949.72892361111</v>
      </c>
    </row>
    <row r="593" spans="1:17" outlineLevel="2" x14ac:dyDescent="0.35">
      <c r="A593" s="1">
        <v>43708</v>
      </c>
      <c r="B593" t="s">
        <v>24</v>
      </c>
      <c r="C593" t="s">
        <v>204</v>
      </c>
      <c r="F593" t="s">
        <v>41</v>
      </c>
      <c r="G593" t="s">
        <v>23</v>
      </c>
      <c r="H593" t="s">
        <v>42</v>
      </c>
      <c r="J593" s="2">
        <v>0</v>
      </c>
      <c r="K593" s="3">
        <v>10.64</v>
      </c>
      <c r="L593" t="s">
        <v>30</v>
      </c>
      <c r="M593" t="s">
        <v>31</v>
      </c>
      <c r="N593" t="s">
        <v>43</v>
      </c>
      <c r="P593" t="s">
        <v>22</v>
      </c>
      <c r="Q593" s="1">
        <v>43949.72892361111</v>
      </c>
    </row>
    <row r="594" spans="1:17" outlineLevel="2" x14ac:dyDescent="0.35">
      <c r="A594" s="1">
        <v>43738</v>
      </c>
      <c r="B594" t="s">
        <v>24</v>
      </c>
      <c r="C594" t="s">
        <v>234</v>
      </c>
      <c r="F594" t="s">
        <v>41</v>
      </c>
      <c r="G594" t="s">
        <v>23</v>
      </c>
      <c r="H594" t="s">
        <v>42</v>
      </c>
      <c r="J594" s="2">
        <v>0</v>
      </c>
      <c r="K594" s="3">
        <v>22.38</v>
      </c>
      <c r="L594" t="s">
        <v>30</v>
      </c>
      <c r="M594" t="s">
        <v>31</v>
      </c>
      <c r="N594" t="s">
        <v>43</v>
      </c>
      <c r="P594" t="s">
        <v>22</v>
      </c>
      <c r="Q594" s="1">
        <v>43949.72892361111</v>
      </c>
    </row>
    <row r="595" spans="1:17" outlineLevel="2" x14ac:dyDescent="0.35">
      <c r="A595" s="1">
        <v>43769</v>
      </c>
      <c r="B595" t="s">
        <v>24</v>
      </c>
      <c r="C595" t="s">
        <v>263</v>
      </c>
      <c r="F595" t="s">
        <v>41</v>
      </c>
      <c r="G595" t="s">
        <v>23</v>
      </c>
      <c r="H595" t="s">
        <v>42</v>
      </c>
      <c r="J595" s="2">
        <v>0</v>
      </c>
      <c r="K595" s="3">
        <v>20.65</v>
      </c>
      <c r="L595" t="s">
        <v>30</v>
      </c>
      <c r="M595" t="s">
        <v>31</v>
      </c>
      <c r="N595" t="s">
        <v>43</v>
      </c>
      <c r="P595" t="s">
        <v>22</v>
      </c>
      <c r="Q595" s="1">
        <v>43949.72892361111</v>
      </c>
    </row>
    <row r="596" spans="1:17" outlineLevel="2" x14ac:dyDescent="0.35">
      <c r="A596" s="1">
        <v>43799</v>
      </c>
      <c r="B596" t="s">
        <v>24</v>
      </c>
      <c r="C596" t="s">
        <v>274</v>
      </c>
      <c r="F596" t="s">
        <v>41</v>
      </c>
      <c r="G596" t="s">
        <v>23</v>
      </c>
      <c r="H596" t="s">
        <v>42</v>
      </c>
      <c r="J596" s="2">
        <v>0</v>
      </c>
      <c r="K596" s="3">
        <v>17.010000000000002</v>
      </c>
      <c r="L596" t="s">
        <v>30</v>
      </c>
      <c r="M596" t="s">
        <v>31</v>
      </c>
      <c r="N596" t="s">
        <v>43</v>
      </c>
      <c r="P596" t="s">
        <v>22</v>
      </c>
      <c r="Q596" s="1">
        <v>43949.72892361111</v>
      </c>
    </row>
    <row r="597" spans="1:17" outlineLevel="2" x14ac:dyDescent="0.35">
      <c r="A597" s="1">
        <v>43830</v>
      </c>
      <c r="B597" t="s">
        <v>24</v>
      </c>
      <c r="C597" t="s">
        <v>279</v>
      </c>
      <c r="F597" t="s">
        <v>41</v>
      </c>
      <c r="G597" t="s">
        <v>23</v>
      </c>
      <c r="H597" t="s">
        <v>42</v>
      </c>
      <c r="J597" s="2">
        <v>0</v>
      </c>
      <c r="K597" s="3">
        <v>16.510000000000002</v>
      </c>
      <c r="L597" t="s">
        <v>30</v>
      </c>
      <c r="M597" t="s">
        <v>31</v>
      </c>
      <c r="N597" t="s">
        <v>43</v>
      </c>
      <c r="P597" t="s">
        <v>22</v>
      </c>
      <c r="Q597" s="1">
        <v>43949.72892361111</v>
      </c>
    </row>
    <row r="598" spans="1:17" outlineLevel="2" x14ac:dyDescent="0.35">
      <c r="A598" s="1">
        <v>43861</v>
      </c>
      <c r="B598" t="s">
        <v>24</v>
      </c>
      <c r="C598" t="s">
        <v>284</v>
      </c>
      <c r="F598" t="s">
        <v>41</v>
      </c>
      <c r="G598" t="s">
        <v>23</v>
      </c>
      <c r="H598" t="s">
        <v>42</v>
      </c>
      <c r="J598" s="2">
        <v>0</v>
      </c>
      <c r="K598" s="3">
        <v>11.28</v>
      </c>
      <c r="L598" t="s">
        <v>30</v>
      </c>
      <c r="M598" t="s">
        <v>31</v>
      </c>
      <c r="N598" t="s">
        <v>43</v>
      </c>
      <c r="P598" t="s">
        <v>22</v>
      </c>
      <c r="Q598" s="1">
        <v>43949.72892361111</v>
      </c>
    </row>
    <row r="599" spans="1:17" outlineLevel="2" x14ac:dyDescent="0.35">
      <c r="A599" s="1">
        <v>43890</v>
      </c>
      <c r="B599" t="s">
        <v>24</v>
      </c>
      <c r="C599" t="s">
        <v>373</v>
      </c>
      <c r="F599" t="s">
        <v>41</v>
      </c>
      <c r="G599" t="s">
        <v>23</v>
      </c>
      <c r="H599" t="s">
        <v>42</v>
      </c>
      <c r="J599" s="2">
        <v>0</v>
      </c>
      <c r="K599" s="3">
        <v>16.22</v>
      </c>
      <c r="L599" t="s">
        <v>30</v>
      </c>
      <c r="M599" t="s">
        <v>31</v>
      </c>
      <c r="N599" t="s">
        <v>43</v>
      </c>
      <c r="P599" t="s">
        <v>22</v>
      </c>
      <c r="Q599" s="1">
        <v>43949.72892361111</v>
      </c>
    </row>
    <row r="600" spans="1:17" outlineLevel="2" x14ac:dyDescent="0.35">
      <c r="A600" s="1">
        <v>43921</v>
      </c>
      <c r="B600" t="s">
        <v>24</v>
      </c>
      <c r="C600" t="s">
        <v>449</v>
      </c>
      <c r="F600" t="s">
        <v>41</v>
      </c>
      <c r="G600" t="s">
        <v>23</v>
      </c>
      <c r="H600" t="s">
        <v>42</v>
      </c>
      <c r="J600" s="2">
        <v>0</v>
      </c>
      <c r="K600" s="3">
        <v>32.549999999999997</v>
      </c>
      <c r="L600" t="s">
        <v>30</v>
      </c>
      <c r="M600" t="s">
        <v>31</v>
      </c>
      <c r="N600" t="s">
        <v>43</v>
      </c>
      <c r="P600" t="s">
        <v>22</v>
      </c>
      <c r="Q600" s="1">
        <v>43949.72892361111</v>
      </c>
    </row>
    <row r="601" spans="1:17" outlineLevel="2" x14ac:dyDescent="0.35">
      <c r="A601" s="1">
        <v>43718</v>
      </c>
      <c r="B601" t="s">
        <v>24</v>
      </c>
      <c r="C601" t="s">
        <v>585</v>
      </c>
      <c r="D601" t="s">
        <v>586</v>
      </c>
      <c r="E601" t="s">
        <v>587</v>
      </c>
      <c r="F601" t="s">
        <v>590</v>
      </c>
      <c r="G601" t="s">
        <v>470</v>
      </c>
      <c r="H601" t="s">
        <v>591</v>
      </c>
      <c r="I601" t="s">
        <v>471</v>
      </c>
      <c r="J601" s="2">
        <v>0</v>
      </c>
      <c r="K601" s="3">
        <v>-0.01</v>
      </c>
      <c r="L601" t="s">
        <v>30</v>
      </c>
      <c r="M601" t="s">
        <v>31</v>
      </c>
      <c r="N601" t="s">
        <v>43</v>
      </c>
      <c r="P601" t="s">
        <v>22</v>
      </c>
      <c r="Q601" s="1">
        <v>43949.72892361111</v>
      </c>
    </row>
    <row r="602" spans="1:17" outlineLevel="2" x14ac:dyDescent="0.35">
      <c r="A602" s="1">
        <v>43677</v>
      </c>
      <c r="B602" t="s">
        <v>24</v>
      </c>
      <c r="C602" t="s">
        <v>733</v>
      </c>
      <c r="F602" t="s">
        <v>41</v>
      </c>
      <c r="G602" t="s">
        <v>726</v>
      </c>
      <c r="H602" t="s">
        <v>42</v>
      </c>
      <c r="J602" s="2">
        <v>0</v>
      </c>
      <c r="K602" s="3">
        <v>5.58</v>
      </c>
      <c r="L602" t="s">
        <v>30</v>
      </c>
      <c r="M602" t="s">
        <v>31</v>
      </c>
      <c r="N602" t="s">
        <v>43</v>
      </c>
      <c r="P602" t="s">
        <v>22</v>
      </c>
      <c r="Q602" s="1">
        <v>43949.72892361111</v>
      </c>
    </row>
    <row r="603" spans="1:17" outlineLevel="2" x14ac:dyDescent="0.35">
      <c r="A603" s="1">
        <v>43708</v>
      </c>
      <c r="B603" t="s">
        <v>24</v>
      </c>
      <c r="C603" t="s">
        <v>734</v>
      </c>
      <c r="F603" t="s">
        <v>41</v>
      </c>
      <c r="G603" t="s">
        <v>726</v>
      </c>
      <c r="H603" t="s">
        <v>42</v>
      </c>
      <c r="J603" s="2">
        <v>0</v>
      </c>
      <c r="K603" s="3">
        <v>6.41</v>
      </c>
      <c r="L603" t="s">
        <v>30</v>
      </c>
      <c r="M603" t="s">
        <v>31</v>
      </c>
      <c r="N603" t="s">
        <v>43</v>
      </c>
      <c r="P603" t="s">
        <v>22</v>
      </c>
      <c r="Q603" s="1">
        <v>43949.72892361111</v>
      </c>
    </row>
    <row r="604" spans="1:17" outlineLevel="2" x14ac:dyDescent="0.35">
      <c r="A604" s="1">
        <v>43738</v>
      </c>
      <c r="B604" t="s">
        <v>24</v>
      </c>
      <c r="C604" t="s">
        <v>735</v>
      </c>
      <c r="F604" t="s">
        <v>41</v>
      </c>
      <c r="G604" t="s">
        <v>726</v>
      </c>
      <c r="H604" t="s">
        <v>42</v>
      </c>
      <c r="J604" s="2">
        <v>0</v>
      </c>
      <c r="K604" s="3">
        <v>0.71</v>
      </c>
      <c r="L604" t="s">
        <v>30</v>
      </c>
      <c r="M604" t="s">
        <v>31</v>
      </c>
      <c r="N604" t="s">
        <v>43</v>
      </c>
      <c r="P604" t="s">
        <v>22</v>
      </c>
      <c r="Q604" s="1">
        <v>43949.72892361111</v>
      </c>
    </row>
    <row r="605" spans="1:17" outlineLevel="2" x14ac:dyDescent="0.35">
      <c r="A605" s="1">
        <v>43769</v>
      </c>
      <c r="B605" t="s">
        <v>24</v>
      </c>
      <c r="C605" t="s">
        <v>736</v>
      </c>
      <c r="F605" t="s">
        <v>41</v>
      </c>
      <c r="G605" t="s">
        <v>726</v>
      </c>
      <c r="H605" t="s">
        <v>42</v>
      </c>
      <c r="J605" s="2">
        <v>0</v>
      </c>
      <c r="K605" s="3">
        <v>0.74</v>
      </c>
      <c r="L605" t="s">
        <v>30</v>
      </c>
      <c r="M605" t="s">
        <v>31</v>
      </c>
      <c r="N605" t="s">
        <v>43</v>
      </c>
      <c r="P605" t="s">
        <v>22</v>
      </c>
      <c r="Q605" s="1">
        <v>43949.72892361111</v>
      </c>
    </row>
    <row r="606" spans="1:17" outlineLevel="2" x14ac:dyDescent="0.35">
      <c r="A606" s="1">
        <v>43799</v>
      </c>
      <c r="B606" t="s">
        <v>24</v>
      </c>
      <c r="C606" t="s">
        <v>737</v>
      </c>
      <c r="F606" t="s">
        <v>41</v>
      </c>
      <c r="G606" t="s">
        <v>726</v>
      </c>
      <c r="H606" t="s">
        <v>42</v>
      </c>
      <c r="J606" s="2">
        <v>0</v>
      </c>
      <c r="K606" s="3">
        <v>0.71</v>
      </c>
      <c r="L606" t="s">
        <v>30</v>
      </c>
      <c r="M606" t="s">
        <v>31</v>
      </c>
      <c r="N606" t="s">
        <v>43</v>
      </c>
      <c r="P606" t="s">
        <v>22</v>
      </c>
      <c r="Q606" s="1">
        <v>43949.72892361111</v>
      </c>
    </row>
    <row r="607" spans="1:17" outlineLevel="2" x14ac:dyDescent="0.35">
      <c r="A607" s="1">
        <v>43830</v>
      </c>
      <c r="B607" t="s">
        <v>24</v>
      </c>
      <c r="C607" t="s">
        <v>738</v>
      </c>
      <c r="F607" t="s">
        <v>41</v>
      </c>
      <c r="G607" t="s">
        <v>726</v>
      </c>
      <c r="H607" t="s">
        <v>42</v>
      </c>
      <c r="J607" s="2">
        <v>0</v>
      </c>
      <c r="K607" s="3">
        <v>0.74</v>
      </c>
      <c r="L607" t="s">
        <v>30</v>
      </c>
      <c r="M607" t="s">
        <v>31</v>
      </c>
      <c r="N607" t="s">
        <v>43</v>
      </c>
      <c r="P607" t="s">
        <v>22</v>
      </c>
      <c r="Q607" s="1">
        <v>43949.72892361111</v>
      </c>
    </row>
    <row r="608" spans="1:17" outlineLevel="2" x14ac:dyDescent="0.35">
      <c r="A608" s="1">
        <v>43861</v>
      </c>
      <c r="B608" t="s">
        <v>24</v>
      </c>
      <c r="C608" t="s">
        <v>739</v>
      </c>
      <c r="F608" t="s">
        <v>41</v>
      </c>
      <c r="G608" t="s">
        <v>726</v>
      </c>
      <c r="H608" t="s">
        <v>42</v>
      </c>
      <c r="J608" s="2">
        <v>0</v>
      </c>
      <c r="K608" s="3">
        <v>0.74</v>
      </c>
      <c r="L608" t="s">
        <v>30</v>
      </c>
      <c r="M608" t="s">
        <v>31</v>
      </c>
      <c r="N608" t="s">
        <v>43</v>
      </c>
      <c r="P608" t="s">
        <v>22</v>
      </c>
      <c r="Q608" s="1">
        <v>43949.72892361111</v>
      </c>
    </row>
    <row r="609" spans="1:17" outlineLevel="2" x14ac:dyDescent="0.35">
      <c r="A609" s="1">
        <v>43890</v>
      </c>
      <c r="B609" t="s">
        <v>24</v>
      </c>
      <c r="C609" t="s">
        <v>740</v>
      </c>
      <c r="F609" t="s">
        <v>41</v>
      </c>
      <c r="G609" t="s">
        <v>726</v>
      </c>
      <c r="H609" t="s">
        <v>42</v>
      </c>
      <c r="J609" s="2">
        <v>0</v>
      </c>
      <c r="K609" s="3">
        <v>0.69</v>
      </c>
      <c r="L609" t="s">
        <v>30</v>
      </c>
      <c r="M609" t="s">
        <v>31</v>
      </c>
      <c r="N609" t="s">
        <v>43</v>
      </c>
      <c r="P609" t="s">
        <v>22</v>
      </c>
      <c r="Q609" s="1">
        <v>43949.72892361111</v>
      </c>
    </row>
    <row r="610" spans="1:17" outlineLevel="2" x14ac:dyDescent="0.35">
      <c r="A610" s="1">
        <v>43921</v>
      </c>
      <c r="B610" t="s">
        <v>24</v>
      </c>
      <c r="C610" t="s">
        <v>741</v>
      </c>
      <c r="F610" t="s">
        <v>41</v>
      </c>
      <c r="G610" t="s">
        <v>726</v>
      </c>
      <c r="H610" t="s">
        <v>42</v>
      </c>
      <c r="J610" s="2">
        <v>0</v>
      </c>
      <c r="K610" s="3">
        <v>0.74</v>
      </c>
      <c r="L610" t="s">
        <v>30</v>
      </c>
      <c r="M610" t="s">
        <v>31</v>
      </c>
      <c r="N610" t="s">
        <v>43</v>
      </c>
      <c r="P610" t="s">
        <v>22</v>
      </c>
      <c r="Q610" s="1">
        <v>43949.72892361111</v>
      </c>
    </row>
    <row r="611" spans="1:17" outlineLevel="2" x14ac:dyDescent="0.35">
      <c r="A611" s="1">
        <v>43677</v>
      </c>
      <c r="B611" t="s">
        <v>24</v>
      </c>
      <c r="C611" t="s">
        <v>812</v>
      </c>
      <c r="F611" t="s">
        <v>41</v>
      </c>
      <c r="G611" t="s">
        <v>811</v>
      </c>
      <c r="H611" t="s">
        <v>42</v>
      </c>
      <c r="J611" s="2">
        <v>0</v>
      </c>
      <c r="K611" s="3">
        <v>0.01</v>
      </c>
      <c r="L611" t="s">
        <v>30</v>
      </c>
      <c r="M611" t="s">
        <v>31</v>
      </c>
      <c r="N611" t="s">
        <v>43</v>
      </c>
      <c r="P611" t="s">
        <v>22</v>
      </c>
      <c r="Q611" s="1">
        <v>43949.72892361111</v>
      </c>
    </row>
    <row r="612" spans="1:17" outlineLevel="2" x14ac:dyDescent="0.35">
      <c r="A612" s="1">
        <v>43708</v>
      </c>
      <c r="B612" t="s">
        <v>24</v>
      </c>
      <c r="C612" t="s">
        <v>813</v>
      </c>
      <c r="F612" t="s">
        <v>41</v>
      </c>
      <c r="G612" t="s">
        <v>811</v>
      </c>
      <c r="H612" t="s">
        <v>42</v>
      </c>
      <c r="J612" s="2">
        <v>0</v>
      </c>
      <c r="K612" s="3">
        <v>0.01</v>
      </c>
      <c r="L612" t="s">
        <v>30</v>
      </c>
      <c r="M612" t="s">
        <v>31</v>
      </c>
      <c r="N612" t="s">
        <v>43</v>
      </c>
      <c r="P612" t="s">
        <v>22</v>
      </c>
      <c r="Q612" s="1">
        <v>43949.72892361111</v>
      </c>
    </row>
    <row r="613" spans="1:17" outlineLevel="2" x14ac:dyDescent="0.35">
      <c r="A613" s="1">
        <v>43738</v>
      </c>
      <c r="B613" t="s">
        <v>24</v>
      </c>
      <c r="C613" t="s">
        <v>814</v>
      </c>
      <c r="F613" t="s">
        <v>41</v>
      </c>
      <c r="G613" t="s">
        <v>811</v>
      </c>
      <c r="H613" t="s">
        <v>42</v>
      </c>
      <c r="J613" s="2">
        <v>0</v>
      </c>
      <c r="K613" s="3">
        <v>0.01</v>
      </c>
      <c r="L613" t="s">
        <v>30</v>
      </c>
      <c r="M613" t="s">
        <v>31</v>
      </c>
      <c r="N613" t="s">
        <v>43</v>
      </c>
      <c r="P613" t="s">
        <v>22</v>
      </c>
      <c r="Q613" s="1">
        <v>43949.72892361111</v>
      </c>
    </row>
    <row r="614" spans="1:17" outlineLevel="2" x14ac:dyDescent="0.35">
      <c r="A614" s="1">
        <v>43769</v>
      </c>
      <c r="B614" t="s">
        <v>24</v>
      </c>
      <c r="C614" t="s">
        <v>815</v>
      </c>
      <c r="F614" t="s">
        <v>41</v>
      </c>
      <c r="G614" t="s">
        <v>811</v>
      </c>
      <c r="H614" t="s">
        <v>42</v>
      </c>
      <c r="J614" s="2">
        <v>0</v>
      </c>
      <c r="K614" s="3">
        <v>0.01</v>
      </c>
      <c r="L614" t="s">
        <v>30</v>
      </c>
      <c r="M614" t="s">
        <v>31</v>
      </c>
      <c r="N614" t="s">
        <v>43</v>
      </c>
      <c r="P614" t="s">
        <v>22</v>
      </c>
      <c r="Q614" s="1">
        <v>43949.72892361111</v>
      </c>
    </row>
    <row r="615" spans="1:17" outlineLevel="2" x14ac:dyDescent="0.35">
      <c r="A615" s="1">
        <v>43799</v>
      </c>
      <c r="B615" t="s">
        <v>24</v>
      </c>
      <c r="C615" t="s">
        <v>816</v>
      </c>
      <c r="F615" t="s">
        <v>41</v>
      </c>
      <c r="G615" t="s">
        <v>811</v>
      </c>
      <c r="H615" t="s">
        <v>42</v>
      </c>
      <c r="J615" s="2">
        <v>0</v>
      </c>
      <c r="K615" s="3">
        <v>0.01</v>
      </c>
      <c r="L615" t="s">
        <v>30</v>
      </c>
      <c r="M615" t="s">
        <v>31</v>
      </c>
      <c r="N615" t="s">
        <v>43</v>
      </c>
      <c r="P615" t="s">
        <v>22</v>
      </c>
      <c r="Q615" s="1">
        <v>43949.72892361111</v>
      </c>
    </row>
    <row r="616" spans="1:17" outlineLevel="2" x14ac:dyDescent="0.35">
      <c r="A616" s="1">
        <v>43830</v>
      </c>
      <c r="B616" t="s">
        <v>24</v>
      </c>
      <c r="C616" t="s">
        <v>817</v>
      </c>
      <c r="F616" t="s">
        <v>41</v>
      </c>
      <c r="G616" t="s">
        <v>811</v>
      </c>
      <c r="H616" t="s">
        <v>42</v>
      </c>
      <c r="J616" s="2">
        <v>0</v>
      </c>
      <c r="K616" s="3">
        <v>0.01</v>
      </c>
      <c r="L616" t="s">
        <v>30</v>
      </c>
      <c r="M616" t="s">
        <v>31</v>
      </c>
      <c r="N616" t="s">
        <v>43</v>
      </c>
      <c r="P616" t="s">
        <v>22</v>
      </c>
      <c r="Q616" s="1">
        <v>43949.72892361111</v>
      </c>
    </row>
    <row r="617" spans="1:17" outlineLevel="2" x14ac:dyDescent="0.35">
      <c r="A617" s="1">
        <v>43861</v>
      </c>
      <c r="B617" t="s">
        <v>24</v>
      </c>
      <c r="C617" t="s">
        <v>818</v>
      </c>
      <c r="F617" t="s">
        <v>41</v>
      </c>
      <c r="G617" t="s">
        <v>811</v>
      </c>
      <c r="H617" t="s">
        <v>42</v>
      </c>
      <c r="J617" s="2">
        <v>0</v>
      </c>
      <c r="K617" s="3">
        <v>0.01</v>
      </c>
      <c r="L617" t="s">
        <v>30</v>
      </c>
      <c r="M617" t="s">
        <v>31</v>
      </c>
      <c r="N617" t="s">
        <v>43</v>
      </c>
      <c r="P617" t="s">
        <v>22</v>
      </c>
      <c r="Q617" s="1">
        <v>43949.72892361111</v>
      </c>
    </row>
    <row r="618" spans="1:17" outlineLevel="2" x14ac:dyDescent="0.35">
      <c r="A618" s="1">
        <v>43890</v>
      </c>
      <c r="B618" t="s">
        <v>24</v>
      </c>
      <c r="C618" t="s">
        <v>819</v>
      </c>
      <c r="F618" t="s">
        <v>41</v>
      </c>
      <c r="G618" t="s">
        <v>811</v>
      </c>
      <c r="H618" t="s">
        <v>42</v>
      </c>
      <c r="J618" s="2">
        <v>0</v>
      </c>
      <c r="K618" s="3">
        <v>0.01</v>
      </c>
      <c r="L618" t="s">
        <v>30</v>
      </c>
      <c r="M618" t="s">
        <v>31</v>
      </c>
      <c r="N618" t="s">
        <v>43</v>
      </c>
      <c r="P618" t="s">
        <v>22</v>
      </c>
      <c r="Q618" s="1">
        <v>43949.72892361111</v>
      </c>
    </row>
    <row r="619" spans="1:17" outlineLevel="2" x14ac:dyDescent="0.35">
      <c r="A619" s="1">
        <v>43921</v>
      </c>
      <c r="B619" t="s">
        <v>24</v>
      </c>
      <c r="C619" t="s">
        <v>820</v>
      </c>
      <c r="F619" t="s">
        <v>41</v>
      </c>
      <c r="G619" t="s">
        <v>811</v>
      </c>
      <c r="H619" t="s">
        <v>42</v>
      </c>
      <c r="J619" s="2">
        <v>0</v>
      </c>
      <c r="K619" s="3">
        <v>0.01</v>
      </c>
      <c r="L619" t="s">
        <v>30</v>
      </c>
      <c r="M619" t="s">
        <v>31</v>
      </c>
      <c r="N619" t="s">
        <v>43</v>
      </c>
      <c r="P619" t="s">
        <v>22</v>
      </c>
      <c r="Q619" s="1">
        <v>43949.72892361111</v>
      </c>
    </row>
    <row r="620" spans="1:17" outlineLevel="2" x14ac:dyDescent="0.35">
      <c r="A620" s="1">
        <v>43677</v>
      </c>
      <c r="B620" t="s">
        <v>24</v>
      </c>
      <c r="C620" t="s">
        <v>825</v>
      </c>
      <c r="F620" t="s">
        <v>41</v>
      </c>
      <c r="G620" t="s">
        <v>824</v>
      </c>
      <c r="H620" t="s">
        <v>42</v>
      </c>
      <c r="J620" s="2">
        <v>0</v>
      </c>
      <c r="K620" s="3">
        <v>8.77</v>
      </c>
      <c r="L620" t="s">
        <v>30</v>
      </c>
      <c r="M620" t="s">
        <v>31</v>
      </c>
      <c r="N620" t="s">
        <v>43</v>
      </c>
      <c r="P620" t="s">
        <v>22</v>
      </c>
      <c r="Q620" s="1">
        <v>43949.72892361111</v>
      </c>
    </row>
    <row r="621" spans="1:17" outlineLevel="2" x14ac:dyDescent="0.35">
      <c r="A621" s="1">
        <v>43708</v>
      </c>
      <c r="B621" t="s">
        <v>24</v>
      </c>
      <c r="C621" t="s">
        <v>826</v>
      </c>
      <c r="F621" t="s">
        <v>41</v>
      </c>
      <c r="G621" t="s">
        <v>824</v>
      </c>
      <c r="H621" t="s">
        <v>42</v>
      </c>
      <c r="J621" s="2">
        <v>0</v>
      </c>
      <c r="K621" s="3">
        <v>6.27</v>
      </c>
      <c r="L621" t="s">
        <v>30</v>
      </c>
      <c r="M621" t="s">
        <v>31</v>
      </c>
      <c r="N621" t="s">
        <v>43</v>
      </c>
      <c r="P621" t="s">
        <v>22</v>
      </c>
      <c r="Q621" s="1">
        <v>43949.72892361111</v>
      </c>
    </row>
    <row r="622" spans="1:17" outlineLevel="2" x14ac:dyDescent="0.35">
      <c r="A622" s="1">
        <v>43738</v>
      </c>
      <c r="B622" t="s">
        <v>24</v>
      </c>
      <c r="C622" t="s">
        <v>827</v>
      </c>
      <c r="F622" t="s">
        <v>41</v>
      </c>
      <c r="G622" t="s">
        <v>824</v>
      </c>
      <c r="H622" t="s">
        <v>42</v>
      </c>
      <c r="J622" s="2">
        <v>0</v>
      </c>
      <c r="K622" s="3">
        <v>6.07</v>
      </c>
      <c r="L622" t="s">
        <v>30</v>
      </c>
      <c r="M622" t="s">
        <v>31</v>
      </c>
      <c r="N622" t="s">
        <v>43</v>
      </c>
      <c r="P622" t="s">
        <v>22</v>
      </c>
      <c r="Q622" s="1">
        <v>43949.72892361111</v>
      </c>
    </row>
    <row r="623" spans="1:17" outlineLevel="2" x14ac:dyDescent="0.35">
      <c r="A623" s="1">
        <v>43769</v>
      </c>
      <c r="B623" t="s">
        <v>24</v>
      </c>
      <c r="C623" t="s">
        <v>828</v>
      </c>
      <c r="F623" t="s">
        <v>41</v>
      </c>
      <c r="G623" t="s">
        <v>824</v>
      </c>
      <c r="H623" t="s">
        <v>42</v>
      </c>
      <c r="J623" s="2">
        <v>0</v>
      </c>
      <c r="K623" s="3">
        <v>6.27</v>
      </c>
      <c r="L623" t="s">
        <v>30</v>
      </c>
      <c r="M623" t="s">
        <v>31</v>
      </c>
      <c r="N623" t="s">
        <v>43</v>
      </c>
      <c r="P623" t="s">
        <v>22</v>
      </c>
      <c r="Q623" s="1">
        <v>43949.72892361111</v>
      </c>
    </row>
    <row r="624" spans="1:17" outlineLevel="2" x14ac:dyDescent="0.35">
      <c r="A624" s="1">
        <v>43799</v>
      </c>
      <c r="B624" t="s">
        <v>24</v>
      </c>
      <c r="C624" t="s">
        <v>829</v>
      </c>
      <c r="F624" t="s">
        <v>41</v>
      </c>
      <c r="G624" t="s">
        <v>824</v>
      </c>
      <c r="H624" t="s">
        <v>42</v>
      </c>
      <c r="J624" s="2">
        <v>0</v>
      </c>
      <c r="K624" s="3">
        <v>6.07</v>
      </c>
      <c r="L624" t="s">
        <v>30</v>
      </c>
      <c r="M624" t="s">
        <v>31</v>
      </c>
      <c r="N624" t="s">
        <v>43</v>
      </c>
      <c r="P624" t="s">
        <v>22</v>
      </c>
      <c r="Q624" s="1">
        <v>43949.72892361111</v>
      </c>
    </row>
    <row r="625" spans="1:17" outlineLevel="2" x14ac:dyDescent="0.35">
      <c r="A625" s="1">
        <v>43830</v>
      </c>
      <c r="B625" t="s">
        <v>24</v>
      </c>
      <c r="C625" t="s">
        <v>830</v>
      </c>
      <c r="F625" t="s">
        <v>41</v>
      </c>
      <c r="G625" t="s">
        <v>824</v>
      </c>
      <c r="H625" t="s">
        <v>42</v>
      </c>
      <c r="J625" s="2">
        <v>0</v>
      </c>
      <c r="K625" s="3">
        <v>6.27</v>
      </c>
      <c r="L625" t="s">
        <v>30</v>
      </c>
      <c r="M625" t="s">
        <v>31</v>
      </c>
      <c r="N625" t="s">
        <v>43</v>
      </c>
      <c r="P625" t="s">
        <v>22</v>
      </c>
      <c r="Q625" s="1">
        <v>43949.72892361111</v>
      </c>
    </row>
    <row r="626" spans="1:17" outlineLevel="2" x14ac:dyDescent="0.35">
      <c r="A626" s="1">
        <v>43861</v>
      </c>
      <c r="B626" t="s">
        <v>24</v>
      </c>
      <c r="C626" t="s">
        <v>831</v>
      </c>
      <c r="F626" t="s">
        <v>41</v>
      </c>
      <c r="G626" t="s">
        <v>824</v>
      </c>
      <c r="H626" t="s">
        <v>42</v>
      </c>
      <c r="J626" s="2">
        <v>0</v>
      </c>
      <c r="K626" s="3">
        <v>6.27</v>
      </c>
      <c r="L626" t="s">
        <v>30</v>
      </c>
      <c r="M626" t="s">
        <v>31</v>
      </c>
      <c r="N626" t="s">
        <v>43</v>
      </c>
      <c r="P626" t="s">
        <v>22</v>
      </c>
      <c r="Q626" s="1">
        <v>43949.72892361111</v>
      </c>
    </row>
    <row r="627" spans="1:17" outlineLevel="2" x14ac:dyDescent="0.35">
      <c r="A627" s="1">
        <v>43890</v>
      </c>
      <c r="B627" t="s">
        <v>24</v>
      </c>
      <c r="C627" t="s">
        <v>832</v>
      </c>
      <c r="F627" t="s">
        <v>41</v>
      </c>
      <c r="G627" t="s">
        <v>824</v>
      </c>
      <c r="H627" t="s">
        <v>42</v>
      </c>
      <c r="J627" s="2">
        <v>0</v>
      </c>
      <c r="K627" s="3">
        <v>5.87</v>
      </c>
      <c r="L627" t="s">
        <v>30</v>
      </c>
      <c r="M627" t="s">
        <v>31</v>
      </c>
      <c r="N627" t="s">
        <v>43</v>
      </c>
      <c r="P627" t="s">
        <v>22</v>
      </c>
      <c r="Q627" s="1">
        <v>43949.72892361111</v>
      </c>
    </row>
    <row r="628" spans="1:17" outlineLevel="2" x14ac:dyDescent="0.35">
      <c r="A628" s="1">
        <v>43921</v>
      </c>
      <c r="B628" t="s">
        <v>24</v>
      </c>
      <c r="C628" t="s">
        <v>833</v>
      </c>
      <c r="F628" t="s">
        <v>41</v>
      </c>
      <c r="G628" t="s">
        <v>824</v>
      </c>
      <c r="H628" t="s">
        <v>42</v>
      </c>
      <c r="J628" s="2">
        <v>0</v>
      </c>
      <c r="K628" s="3">
        <v>6.27</v>
      </c>
      <c r="L628" t="s">
        <v>30</v>
      </c>
      <c r="M628" t="s">
        <v>31</v>
      </c>
      <c r="N628" t="s">
        <v>43</v>
      </c>
      <c r="P628" t="s">
        <v>22</v>
      </c>
      <c r="Q628" s="1">
        <v>43949.72892361111</v>
      </c>
    </row>
    <row r="629" spans="1:17" outlineLevel="2" x14ac:dyDescent="0.35">
      <c r="A629" s="1">
        <v>43686</v>
      </c>
      <c r="B629" t="s">
        <v>24</v>
      </c>
      <c r="C629" t="s">
        <v>475</v>
      </c>
      <c r="D629" t="s">
        <v>476</v>
      </c>
      <c r="E629" t="s">
        <v>477</v>
      </c>
      <c r="F629" t="s">
        <v>976</v>
      </c>
      <c r="G629" t="s">
        <v>48</v>
      </c>
      <c r="H629" t="s">
        <v>591</v>
      </c>
      <c r="I629" t="s">
        <v>471</v>
      </c>
      <c r="J629" s="2">
        <v>0</v>
      </c>
      <c r="K629" s="3">
        <v>597.79999999999995</v>
      </c>
      <c r="L629" t="s">
        <v>30</v>
      </c>
      <c r="M629" t="s">
        <v>31</v>
      </c>
      <c r="N629" t="s">
        <v>43</v>
      </c>
      <c r="P629" t="s">
        <v>22</v>
      </c>
      <c r="Q629" s="1">
        <v>43949.72892361111</v>
      </c>
    </row>
    <row r="630" spans="1:17" outlineLevel="2" x14ac:dyDescent="0.35">
      <c r="A630" s="1">
        <v>43689</v>
      </c>
      <c r="B630" t="s">
        <v>24</v>
      </c>
      <c r="C630" t="s">
        <v>479</v>
      </c>
      <c r="D630" t="s">
        <v>480</v>
      </c>
      <c r="E630" t="s">
        <v>481</v>
      </c>
      <c r="F630" t="s">
        <v>976</v>
      </c>
      <c r="G630" t="s">
        <v>48</v>
      </c>
      <c r="H630" t="s">
        <v>591</v>
      </c>
      <c r="I630" t="s">
        <v>471</v>
      </c>
      <c r="J630" s="2">
        <v>0</v>
      </c>
      <c r="K630" s="3">
        <v>341.6</v>
      </c>
      <c r="L630" t="s">
        <v>30</v>
      </c>
      <c r="M630" t="s">
        <v>31</v>
      </c>
      <c r="N630" t="s">
        <v>43</v>
      </c>
      <c r="P630" t="s">
        <v>22</v>
      </c>
      <c r="Q630" s="1">
        <v>43949.72892361111</v>
      </c>
    </row>
    <row r="631" spans="1:17" outlineLevel="2" x14ac:dyDescent="0.35">
      <c r="A631" s="1">
        <v>43689</v>
      </c>
      <c r="B631" t="s">
        <v>24</v>
      </c>
      <c r="C631" t="s">
        <v>484</v>
      </c>
      <c r="D631" t="s">
        <v>485</v>
      </c>
      <c r="E631" t="s">
        <v>486</v>
      </c>
      <c r="F631" t="s">
        <v>976</v>
      </c>
      <c r="G631" t="s">
        <v>48</v>
      </c>
      <c r="H631" t="s">
        <v>591</v>
      </c>
      <c r="I631" t="s">
        <v>471</v>
      </c>
      <c r="J631" s="2">
        <v>0</v>
      </c>
      <c r="K631" s="3">
        <v>256.2</v>
      </c>
      <c r="L631" t="s">
        <v>30</v>
      </c>
      <c r="M631" t="s">
        <v>31</v>
      </c>
      <c r="N631" t="s">
        <v>43</v>
      </c>
      <c r="P631" t="s">
        <v>22</v>
      </c>
      <c r="Q631" s="1">
        <v>43949.72892361111</v>
      </c>
    </row>
    <row r="632" spans="1:17" outlineLevel="2" x14ac:dyDescent="0.35">
      <c r="A632" s="1">
        <v>43689</v>
      </c>
      <c r="B632" t="s">
        <v>24</v>
      </c>
      <c r="C632" t="s">
        <v>488</v>
      </c>
      <c r="D632" t="s">
        <v>489</v>
      </c>
      <c r="E632" t="s">
        <v>490</v>
      </c>
      <c r="F632" t="s">
        <v>976</v>
      </c>
      <c r="G632" t="s">
        <v>48</v>
      </c>
      <c r="H632" t="s">
        <v>591</v>
      </c>
      <c r="I632" t="s">
        <v>471</v>
      </c>
      <c r="J632" s="2">
        <v>0</v>
      </c>
      <c r="K632" s="3">
        <v>320.25</v>
      </c>
      <c r="L632" t="s">
        <v>30</v>
      </c>
      <c r="M632" t="s">
        <v>31</v>
      </c>
      <c r="N632" t="s">
        <v>43</v>
      </c>
      <c r="P632" t="s">
        <v>22</v>
      </c>
      <c r="Q632" s="1">
        <v>43949.72892361111</v>
      </c>
    </row>
    <row r="633" spans="1:17" outlineLevel="2" x14ac:dyDescent="0.35">
      <c r="A633" s="1">
        <v>43689</v>
      </c>
      <c r="B633" t="s">
        <v>24</v>
      </c>
      <c r="C633" t="s">
        <v>494</v>
      </c>
      <c r="D633" t="s">
        <v>495</v>
      </c>
      <c r="E633" t="s">
        <v>496</v>
      </c>
      <c r="F633" t="s">
        <v>976</v>
      </c>
      <c r="G633" t="s">
        <v>48</v>
      </c>
      <c r="H633" t="s">
        <v>591</v>
      </c>
      <c r="I633" t="s">
        <v>471</v>
      </c>
      <c r="J633" s="2">
        <v>0</v>
      </c>
      <c r="K633" s="3">
        <v>427</v>
      </c>
      <c r="L633" t="s">
        <v>30</v>
      </c>
      <c r="M633" t="s">
        <v>31</v>
      </c>
      <c r="N633" t="s">
        <v>43</v>
      </c>
      <c r="P633" t="s">
        <v>22</v>
      </c>
      <c r="Q633" s="1">
        <v>43949.72892361111</v>
      </c>
    </row>
    <row r="634" spans="1:17" outlineLevel="2" x14ac:dyDescent="0.35">
      <c r="A634" s="1">
        <v>43690</v>
      </c>
      <c r="B634" t="s">
        <v>24</v>
      </c>
      <c r="C634" t="s">
        <v>498</v>
      </c>
      <c r="D634" t="s">
        <v>499</v>
      </c>
      <c r="E634" t="s">
        <v>500</v>
      </c>
      <c r="F634" t="s">
        <v>976</v>
      </c>
      <c r="G634" t="s">
        <v>48</v>
      </c>
      <c r="H634" t="s">
        <v>591</v>
      </c>
      <c r="I634" t="s">
        <v>471</v>
      </c>
      <c r="J634" s="2">
        <v>0</v>
      </c>
      <c r="K634" s="3">
        <v>320.25</v>
      </c>
      <c r="L634" t="s">
        <v>30</v>
      </c>
      <c r="M634" t="s">
        <v>31</v>
      </c>
      <c r="N634" t="s">
        <v>43</v>
      </c>
      <c r="P634" t="s">
        <v>22</v>
      </c>
      <c r="Q634" s="1">
        <v>43949.72892361111</v>
      </c>
    </row>
    <row r="635" spans="1:17" outlineLevel="2" x14ac:dyDescent="0.35">
      <c r="A635" s="1">
        <v>43690</v>
      </c>
      <c r="B635" t="s">
        <v>24</v>
      </c>
      <c r="C635" t="s">
        <v>504</v>
      </c>
      <c r="D635" t="s">
        <v>505</v>
      </c>
      <c r="E635" t="s">
        <v>506</v>
      </c>
      <c r="F635" t="s">
        <v>976</v>
      </c>
      <c r="G635" t="s">
        <v>48</v>
      </c>
      <c r="H635" t="s">
        <v>591</v>
      </c>
      <c r="I635" t="s">
        <v>471</v>
      </c>
      <c r="J635" s="2">
        <v>0</v>
      </c>
      <c r="K635" s="3">
        <v>619.15</v>
      </c>
      <c r="L635" t="s">
        <v>30</v>
      </c>
      <c r="M635" t="s">
        <v>31</v>
      </c>
      <c r="N635" t="s">
        <v>43</v>
      </c>
      <c r="P635" t="s">
        <v>22</v>
      </c>
      <c r="Q635" s="1">
        <v>43949.72892361111</v>
      </c>
    </row>
    <row r="636" spans="1:17" outlineLevel="2" x14ac:dyDescent="0.35">
      <c r="A636" s="1">
        <v>43690</v>
      </c>
      <c r="B636" t="s">
        <v>24</v>
      </c>
      <c r="C636" t="s">
        <v>508</v>
      </c>
      <c r="D636" t="s">
        <v>509</v>
      </c>
      <c r="E636" t="s">
        <v>510</v>
      </c>
      <c r="F636" t="s">
        <v>976</v>
      </c>
      <c r="G636" t="s">
        <v>48</v>
      </c>
      <c r="H636" t="s">
        <v>591</v>
      </c>
      <c r="I636" t="s">
        <v>471</v>
      </c>
      <c r="J636" s="2">
        <v>0</v>
      </c>
      <c r="K636" s="3">
        <v>661.85</v>
      </c>
      <c r="L636" t="s">
        <v>30</v>
      </c>
      <c r="M636" t="s">
        <v>31</v>
      </c>
      <c r="N636" t="s">
        <v>43</v>
      </c>
      <c r="P636" t="s">
        <v>22</v>
      </c>
      <c r="Q636" s="1">
        <v>43949.72892361111</v>
      </c>
    </row>
    <row r="637" spans="1:17" outlineLevel="2" x14ac:dyDescent="0.35">
      <c r="A637" s="1">
        <v>43690</v>
      </c>
      <c r="B637" t="s">
        <v>24</v>
      </c>
      <c r="C637" t="s">
        <v>517</v>
      </c>
      <c r="D637" t="s">
        <v>518</v>
      </c>
      <c r="E637" t="s">
        <v>519</v>
      </c>
      <c r="F637" t="s">
        <v>976</v>
      </c>
      <c r="G637" t="s">
        <v>48</v>
      </c>
      <c r="H637" t="s">
        <v>591</v>
      </c>
      <c r="I637" t="s">
        <v>471</v>
      </c>
      <c r="J637" s="2">
        <v>0</v>
      </c>
      <c r="K637" s="3">
        <v>277.55</v>
      </c>
      <c r="L637" t="s">
        <v>30</v>
      </c>
      <c r="M637" t="s">
        <v>31</v>
      </c>
      <c r="N637" t="s">
        <v>43</v>
      </c>
      <c r="P637" t="s">
        <v>22</v>
      </c>
      <c r="Q637" s="1">
        <v>43949.72892361111</v>
      </c>
    </row>
    <row r="638" spans="1:17" outlineLevel="2" x14ac:dyDescent="0.35">
      <c r="A638" s="1">
        <v>43690</v>
      </c>
      <c r="B638" t="s">
        <v>24</v>
      </c>
      <c r="C638" t="s">
        <v>523</v>
      </c>
      <c r="D638" t="s">
        <v>524</v>
      </c>
      <c r="E638" t="s">
        <v>525</v>
      </c>
      <c r="F638" t="s">
        <v>976</v>
      </c>
      <c r="G638" t="s">
        <v>48</v>
      </c>
      <c r="H638" t="s">
        <v>591</v>
      </c>
      <c r="I638" t="s">
        <v>471</v>
      </c>
      <c r="J638" s="2">
        <v>0</v>
      </c>
      <c r="K638" s="3">
        <v>256.2</v>
      </c>
      <c r="L638" t="s">
        <v>30</v>
      </c>
      <c r="M638" t="s">
        <v>31</v>
      </c>
      <c r="N638" t="s">
        <v>43</v>
      </c>
      <c r="P638" t="s">
        <v>22</v>
      </c>
      <c r="Q638" s="1">
        <v>43949.72892361111</v>
      </c>
    </row>
    <row r="639" spans="1:17" outlineLevel="2" x14ac:dyDescent="0.35">
      <c r="A639" s="1">
        <v>43693</v>
      </c>
      <c r="B639" t="s">
        <v>24</v>
      </c>
      <c r="C639" t="s">
        <v>529</v>
      </c>
      <c r="D639" t="s">
        <v>530</v>
      </c>
      <c r="E639" t="s">
        <v>531</v>
      </c>
      <c r="F639" t="s">
        <v>976</v>
      </c>
      <c r="G639" t="s">
        <v>48</v>
      </c>
      <c r="H639" t="s">
        <v>591</v>
      </c>
      <c r="I639" t="s">
        <v>471</v>
      </c>
      <c r="J639" s="2">
        <v>0</v>
      </c>
      <c r="K639" s="3">
        <v>295.55</v>
      </c>
      <c r="L639" t="s">
        <v>30</v>
      </c>
      <c r="M639" t="s">
        <v>31</v>
      </c>
      <c r="N639" t="s">
        <v>43</v>
      </c>
      <c r="P639" t="s">
        <v>22</v>
      </c>
      <c r="Q639" s="1">
        <v>43949.72892361111</v>
      </c>
    </row>
    <row r="640" spans="1:17" outlineLevel="2" x14ac:dyDescent="0.35">
      <c r="A640" s="1">
        <v>43693</v>
      </c>
      <c r="B640" t="s">
        <v>24</v>
      </c>
      <c r="C640" t="s">
        <v>535</v>
      </c>
      <c r="D640" t="s">
        <v>536</v>
      </c>
      <c r="E640" t="s">
        <v>537</v>
      </c>
      <c r="F640" t="s">
        <v>976</v>
      </c>
      <c r="G640" t="s">
        <v>48</v>
      </c>
      <c r="H640" t="s">
        <v>591</v>
      </c>
      <c r="I640" t="s">
        <v>471</v>
      </c>
      <c r="J640" s="2">
        <v>0</v>
      </c>
      <c r="K640" s="3">
        <v>248.88</v>
      </c>
      <c r="L640" t="s">
        <v>30</v>
      </c>
      <c r="M640" t="s">
        <v>31</v>
      </c>
      <c r="N640" t="s">
        <v>43</v>
      </c>
      <c r="P640" t="s">
        <v>22</v>
      </c>
      <c r="Q640" s="1">
        <v>43949.72892361111</v>
      </c>
    </row>
    <row r="641" spans="1:17" outlineLevel="2" x14ac:dyDescent="0.35">
      <c r="A641" s="1">
        <v>43696</v>
      </c>
      <c r="B641" t="s">
        <v>24</v>
      </c>
      <c r="C641" t="s">
        <v>544</v>
      </c>
      <c r="D641" t="s">
        <v>540</v>
      </c>
      <c r="E641" t="s">
        <v>541</v>
      </c>
      <c r="F641" t="s">
        <v>976</v>
      </c>
      <c r="G641" t="s">
        <v>48</v>
      </c>
      <c r="H641" t="s">
        <v>591</v>
      </c>
      <c r="I641" t="s">
        <v>471</v>
      </c>
      <c r="J641" s="2">
        <v>0</v>
      </c>
      <c r="K641" s="3">
        <v>256.2</v>
      </c>
      <c r="L641" t="s">
        <v>30</v>
      </c>
      <c r="M641" t="s">
        <v>31</v>
      </c>
      <c r="N641" t="s">
        <v>43</v>
      </c>
      <c r="P641" t="s">
        <v>22</v>
      </c>
      <c r="Q641" s="1">
        <v>43949.72892361111</v>
      </c>
    </row>
    <row r="642" spans="1:17" outlineLevel="2" x14ac:dyDescent="0.35">
      <c r="A642" s="1">
        <v>43699</v>
      </c>
      <c r="B642" t="s">
        <v>24</v>
      </c>
      <c r="C642" t="s">
        <v>546</v>
      </c>
      <c r="D642" t="s">
        <v>547</v>
      </c>
      <c r="E642" t="s">
        <v>548</v>
      </c>
      <c r="F642" t="s">
        <v>976</v>
      </c>
      <c r="G642" t="s">
        <v>48</v>
      </c>
      <c r="H642" t="s">
        <v>591</v>
      </c>
      <c r="I642" t="s">
        <v>471</v>
      </c>
      <c r="J642" s="2">
        <v>0</v>
      </c>
      <c r="K642" s="3">
        <v>372.1</v>
      </c>
      <c r="L642" t="s">
        <v>30</v>
      </c>
      <c r="M642" t="s">
        <v>31</v>
      </c>
      <c r="N642" t="s">
        <v>43</v>
      </c>
      <c r="P642" t="s">
        <v>22</v>
      </c>
      <c r="Q642" s="1">
        <v>43949.72892361111</v>
      </c>
    </row>
    <row r="643" spans="1:17" outlineLevel="2" x14ac:dyDescent="0.35">
      <c r="A643" s="1">
        <v>43700</v>
      </c>
      <c r="B643" t="s">
        <v>24</v>
      </c>
      <c r="C643" t="s">
        <v>552</v>
      </c>
      <c r="D643" t="s">
        <v>553</v>
      </c>
      <c r="E643" t="s">
        <v>554</v>
      </c>
      <c r="F643" t="s">
        <v>976</v>
      </c>
      <c r="G643" t="s">
        <v>48</v>
      </c>
      <c r="H643" t="s">
        <v>591</v>
      </c>
      <c r="I643" t="s">
        <v>471</v>
      </c>
      <c r="J643" s="2">
        <v>0</v>
      </c>
      <c r="K643" s="3">
        <v>243.39</v>
      </c>
      <c r="L643" t="s">
        <v>30</v>
      </c>
      <c r="M643" t="s">
        <v>31</v>
      </c>
      <c r="N643" t="s">
        <v>43</v>
      </c>
      <c r="P643" t="s">
        <v>22</v>
      </c>
      <c r="Q643" s="1">
        <v>43949.72892361111</v>
      </c>
    </row>
    <row r="644" spans="1:17" outlineLevel="2" x14ac:dyDescent="0.35">
      <c r="A644" s="1">
        <v>43704</v>
      </c>
      <c r="B644" t="s">
        <v>24</v>
      </c>
      <c r="C644" t="s">
        <v>557</v>
      </c>
      <c r="D644" t="s">
        <v>558</v>
      </c>
      <c r="E644" t="s">
        <v>559</v>
      </c>
      <c r="F644" t="s">
        <v>976</v>
      </c>
      <c r="G644" t="s">
        <v>48</v>
      </c>
      <c r="H644" t="s">
        <v>591</v>
      </c>
      <c r="I644" t="s">
        <v>471</v>
      </c>
      <c r="J644" s="2">
        <v>0</v>
      </c>
      <c r="K644" s="3">
        <v>265.66000000000003</v>
      </c>
      <c r="L644" t="s">
        <v>30</v>
      </c>
      <c r="M644" t="s">
        <v>31</v>
      </c>
      <c r="N644" t="s">
        <v>43</v>
      </c>
      <c r="P644" t="s">
        <v>22</v>
      </c>
      <c r="Q644" s="1">
        <v>43949.72892361111</v>
      </c>
    </row>
    <row r="645" spans="1:17" outlineLevel="2" x14ac:dyDescent="0.35">
      <c r="A645" s="1">
        <v>43705</v>
      </c>
      <c r="B645" t="s">
        <v>24</v>
      </c>
      <c r="C645" t="s">
        <v>563</v>
      </c>
      <c r="D645" t="s">
        <v>564</v>
      </c>
      <c r="E645" t="s">
        <v>565</v>
      </c>
      <c r="F645" t="s">
        <v>976</v>
      </c>
      <c r="G645" t="s">
        <v>48</v>
      </c>
      <c r="H645" t="s">
        <v>591</v>
      </c>
      <c r="I645" t="s">
        <v>471</v>
      </c>
      <c r="J645" s="2">
        <v>0</v>
      </c>
      <c r="K645" s="3">
        <v>244.92</v>
      </c>
      <c r="L645" t="s">
        <v>30</v>
      </c>
      <c r="M645" t="s">
        <v>31</v>
      </c>
      <c r="N645" t="s">
        <v>43</v>
      </c>
      <c r="P645" t="s">
        <v>22</v>
      </c>
      <c r="Q645" s="1">
        <v>43949.72892361111</v>
      </c>
    </row>
    <row r="646" spans="1:17" outlineLevel="2" x14ac:dyDescent="0.35">
      <c r="A646" s="1">
        <v>43710</v>
      </c>
      <c r="B646" t="s">
        <v>24</v>
      </c>
      <c r="C646" t="s">
        <v>567</v>
      </c>
      <c r="D646" t="s">
        <v>568</v>
      </c>
      <c r="E646" t="s">
        <v>569</v>
      </c>
      <c r="F646" t="s">
        <v>976</v>
      </c>
      <c r="G646" t="s">
        <v>48</v>
      </c>
      <c r="H646" t="s">
        <v>591</v>
      </c>
      <c r="I646" t="s">
        <v>471</v>
      </c>
      <c r="J646" s="2">
        <v>0</v>
      </c>
      <c r="K646" s="3">
        <v>671</v>
      </c>
      <c r="L646" t="s">
        <v>30</v>
      </c>
      <c r="M646" t="s">
        <v>31</v>
      </c>
      <c r="N646" t="s">
        <v>43</v>
      </c>
      <c r="P646" t="s">
        <v>22</v>
      </c>
      <c r="Q646" s="1">
        <v>43949.72892361111</v>
      </c>
    </row>
    <row r="647" spans="1:17" outlineLevel="2" x14ac:dyDescent="0.35">
      <c r="A647" s="1">
        <v>43710</v>
      </c>
      <c r="B647" t="s">
        <v>24</v>
      </c>
      <c r="C647" t="s">
        <v>575</v>
      </c>
      <c r="D647" t="s">
        <v>572</v>
      </c>
      <c r="E647" t="s">
        <v>573</v>
      </c>
      <c r="F647" t="s">
        <v>976</v>
      </c>
      <c r="G647" t="s">
        <v>48</v>
      </c>
      <c r="H647" t="s">
        <v>591</v>
      </c>
      <c r="I647" t="s">
        <v>471</v>
      </c>
      <c r="J647" s="2">
        <v>0</v>
      </c>
      <c r="K647" s="3">
        <v>617.32000000000005</v>
      </c>
      <c r="L647" t="s">
        <v>30</v>
      </c>
      <c r="M647" t="s">
        <v>31</v>
      </c>
      <c r="N647" t="s">
        <v>43</v>
      </c>
      <c r="P647" t="s">
        <v>22</v>
      </c>
      <c r="Q647" s="1">
        <v>43949.72892361111</v>
      </c>
    </row>
    <row r="648" spans="1:17" outlineLevel="2" x14ac:dyDescent="0.35">
      <c r="A648" s="1">
        <v>43717</v>
      </c>
      <c r="B648" t="s">
        <v>24</v>
      </c>
      <c r="C648" t="s">
        <v>581</v>
      </c>
      <c r="D648" t="s">
        <v>582</v>
      </c>
      <c r="E648" t="s">
        <v>583</v>
      </c>
      <c r="F648" t="s">
        <v>976</v>
      </c>
      <c r="G648" t="s">
        <v>48</v>
      </c>
      <c r="H648" t="s">
        <v>591</v>
      </c>
      <c r="I648" t="s">
        <v>471</v>
      </c>
      <c r="J648" s="2">
        <v>0</v>
      </c>
      <c r="K648" s="3">
        <v>617.63</v>
      </c>
      <c r="L648" t="s">
        <v>30</v>
      </c>
      <c r="M648" t="s">
        <v>31</v>
      </c>
      <c r="N648" t="s">
        <v>43</v>
      </c>
      <c r="P648" t="s">
        <v>22</v>
      </c>
      <c r="Q648" s="1">
        <v>43949.72892361111</v>
      </c>
    </row>
    <row r="649" spans="1:17" outlineLevel="2" x14ac:dyDescent="0.35">
      <c r="A649" s="1">
        <v>43718</v>
      </c>
      <c r="B649" t="s">
        <v>24</v>
      </c>
      <c r="C649" t="s">
        <v>585</v>
      </c>
      <c r="D649" t="s">
        <v>586</v>
      </c>
      <c r="E649" t="s">
        <v>587</v>
      </c>
      <c r="F649" t="s">
        <v>976</v>
      </c>
      <c r="G649" t="s">
        <v>48</v>
      </c>
      <c r="H649" t="s">
        <v>591</v>
      </c>
      <c r="I649" t="s">
        <v>471</v>
      </c>
      <c r="J649" s="2">
        <v>0</v>
      </c>
      <c r="K649" s="3">
        <v>76.86</v>
      </c>
      <c r="L649" t="s">
        <v>30</v>
      </c>
      <c r="M649" t="s">
        <v>31</v>
      </c>
      <c r="N649" t="s">
        <v>43</v>
      </c>
      <c r="P649" t="s">
        <v>22</v>
      </c>
      <c r="Q649" s="1">
        <v>43949.72892361111</v>
      </c>
    </row>
    <row r="650" spans="1:17" outlineLevel="2" x14ac:dyDescent="0.35">
      <c r="A650" s="1">
        <v>43718</v>
      </c>
      <c r="B650" t="s">
        <v>24</v>
      </c>
      <c r="C650" t="s">
        <v>585</v>
      </c>
      <c r="D650" t="s">
        <v>586</v>
      </c>
      <c r="E650" t="s">
        <v>587</v>
      </c>
      <c r="F650" t="s">
        <v>976</v>
      </c>
      <c r="G650" t="s">
        <v>48</v>
      </c>
      <c r="H650" t="s">
        <v>591</v>
      </c>
      <c r="I650" t="s">
        <v>471</v>
      </c>
      <c r="J650" s="2">
        <v>0</v>
      </c>
      <c r="K650" s="3">
        <v>211.37</v>
      </c>
      <c r="L650" t="s">
        <v>30</v>
      </c>
      <c r="M650" t="s">
        <v>31</v>
      </c>
      <c r="N650" t="s">
        <v>43</v>
      </c>
      <c r="P650" t="s">
        <v>22</v>
      </c>
      <c r="Q650" s="1">
        <v>43949.72892361111</v>
      </c>
    </row>
    <row r="651" spans="1:17" outlineLevel="2" x14ac:dyDescent="0.35">
      <c r="A651" s="1">
        <v>43724</v>
      </c>
      <c r="B651" t="s">
        <v>24</v>
      </c>
      <c r="C651" t="s">
        <v>593</v>
      </c>
      <c r="D651" t="s">
        <v>594</v>
      </c>
      <c r="E651" t="s">
        <v>595</v>
      </c>
      <c r="F651" t="s">
        <v>976</v>
      </c>
      <c r="G651" t="s">
        <v>48</v>
      </c>
      <c r="H651" t="s">
        <v>591</v>
      </c>
      <c r="I651" t="s">
        <v>471</v>
      </c>
      <c r="J651" s="2">
        <v>0</v>
      </c>
      <c r="K651" s="3">
        <v>97.6</v>
      </c>
      <c r="L651" t="s">
        <v>30</v>
      </c>
      <c r="M651" t="s">
        <v>31</v>
      </c>
      <c r="N651" t="s">
        <v>43</v>
      </c>
      <c r="P651" t="s">
        <v>22</v>
      </c>
      <c r="Q651" s="1">
        <v>43949.72892361111</v>
      </c>
    </row>
    <row r="652" spans="1:17" outlineLevel="2" x14ac:dyDescent="0.35">
      <c r="A652" s="1">
        <v>43731</v>
      </c>
      <c r="B652" t="s">
        <v>24</v>
      </c>
      <c r="C652" t="s">
        <v>599</v>
      </c>
      <c r="D652" t="s">
        <v>600</v>
      </c>
      <c r="E652" t="s">
        <v>601</v>
      </c>
      <c r="F652" t="s">
        <v>976</v>
      </c>
      <c r="G652" t="s">
        <v>48</v>
      </c>
      <c r="H652" t="s">
        <v>591</v>
      </c>
      <c r="I652" t="s">
        <v>471</v>
      </c>
      <c r="J652" s="2">
        <v>0</v>
      </c>
      <c r="K652" s="3">
        <v>525.21</v>
      </c>
      <c r="L652" t="s">
        <v>30</v>
      </c>
      <c r="M652" t="s">
        <v>31</v>
      </c>
      <c r="N652" t="s">
        <v>43</v>
      </c>
      <c r="P652" t="s">
        <v>22</v>
      </c>
      <c r="Q652" s="1">
        <v>43949.72892361111</v>
      </c>
    </row>
    <row r="653" spans="1:17" outlineLevel="2" x14ac:dyDescent="0.35">
      <c r="A653" s="1">
        <v>43731</v>
      </c>
      <c r="B653" t="s">
        <v>24</v>
      </c>
      <c r="C653" t="s">
        <v>604</v>
      </c>
      <c r="D653" t="s">
        <v>605</v>
      </c>
      <c r="E653" t="s">
        <v>606</v>
      </c>
      <c r="F653" t="s">
        <v>976</v>
      </c>
      <c r="G653" t="s">
        <v>48</v>
      </c>
      <c r="H653" t="s">
        <v>591</v>
      </c>
      <c r="I653" t="s">
        <v>471</v>
      </c>
      <c r="J653" s="2">
        <v>0</v>
      </c>
      <c r="K653" s="3">
        <v>475.19</v>
      </c>
      <c r="L653" t="s">
        <v>30</v>
      </c>
      <c r="M653" t="s">
        <v>31</v>
      </c>
      <c r="N653" t="s">
        <v>43</v>
      </c>
      <c r="P653" t="s">
        <v>22</v>
      </c>
      <c r="Q653" s="1">
        <v>43949.72892361111</v>
      </c>
    </row>
    <row r="654" spans="1:17" outlineLevel="2" x14ac:dyDescent="0.35">
      <c r="A654" s="1">
        <v>43738</v>
      </c>
      <c r="B654" t="s">
        <v>24</v>
      </c>
      <c r="C654" t="s">
        <v>612</v>
      </c>
      <c r="D654" t="s">
        <v>613</v>
      </c>
      <c r="E654" t="s">
        <v>614</v>
      </c>
      <c r="F654" t="s">
        <v>976</v>
      </c>
      <c r="G654" t="s">
        <v>48</v>
      </c>
      <c r="H654" t="s">
        <v>591</v>
      </c>
      <c r="I654" t="s">
        <v>471</v>
      </c>
      <c r="J654" s="2">
        <v>0</v>
      </c>
      <c r="K654" s="3">
        <v>449.57</v>
      </c>
      <c r="L654" t="s">
        <v>30</v>
      </c>
      <c r="M654" t="s">
        <v>31</v>
      </c>
      <c r="N654" t="s">
        <v>43</v>
      </c>
      <c r="P654" t="s">
        <v>22</v>
      </c>
      <c r="Q654" s="1">
        <v>43949.72892361111</v>
      </c>
    </row>
    <row r="655" spans="1:17" outlineLevel="2" x14ac:dyDescent="0.35">
      <c r="A655" s="1">
        <v>43892</v>
      </c>
      <c r="B655" t="s">
        <v>24</v>
      </c>
      <c r="C655" t="s">
        <v>678</v>
      </c>
      <c r="D655" t="s">
        <v>669</v>
      </c>
      <c r="E655" t="s">
        <v>670</v>
      </c>
      <c r="F655" t="s">
        <v>976</v>
      </c>
      <c r="G655" t="s">
        <v>48</v>
      </c>
      <c r="H655" t="s">
        <v>591</v>
      </c>
      <c r="I655" t="s">
        <v>471</v>
      </c>
      <c r="J655" s="2">
        <v>0</v>
      </c>
      <c r="K655" s="3">
        <v>65.209999999999994</v>
      </c>
      <c r="L655" t="s">
        <v>30</v>
      </c>
      <c r="M655" t="s">
        <v>31</v>
      </c>
      <c r="N655" t="s">
        <v>43</v>
      </c>
      <c r="P655" t="s">
        <v>22</v>
      </c>
      <c r="Q655" s="1">
        <v>43949.72892361111</v>
      </c>
    </row>
    <row r="656" spans="1:17" outlineLevel="2" x14ac:dyDescent="0.35">
      <c r="A656" s="1">
        <v>43892</v>
      </c>
      <c r="B656" t="s">
        <v>24</v>
      </c>
      <c r="C656" t="s">
        <v>680</v>
      </c>
      <c r="D656" t="s">
        <v>681</v>
      </c>
      <c r="E656" t="s">
        <v>682</v>
      </c>
      <c r="F656" t="s">
        <v>976</v>
      </c>
      <c r="G656" t="s">
        <v>48</v>
      </c>
      <c r="H656" t="s">
        <v>591</v>
      </c>
      <c r="I656" t="s">
        <v>471</v>
      </c>
      <c r="J656" s="2">
        <v>0</v>
      </c>
      <c r="K656" s="3">
        <v>142.6</v>
      </c>
      <c r="L656" t="s">
        <v>30</v>
      </c>
      <c r="M656" t="s">
        <v>31</v>
      </c>
      <c r="N656" t="s">
        <v>43</v>
      </c>
      <c r="P656" t="s">
        <v>22</v>
      </c>
      <c r="Q656" s="1">
        <v>43949.72892361111</v>
      </c>
    </row>
    <row r="657" spans="1:17" outlineLevel="2" x14ac:dyDescent="0.35">
      <c r="A657" s="1">
        <v>43892</v>
      </c>
      <c r="B657" t="s">
        <v>24</v>
      </c>
      <c r="C657" t="s">
        <v>684</v>
      </c>
      <c r="D657" t="s">
        <v>568</v>
      </c>
      <c r="E657" t="s">
        <v>569</v>
      </c>
      <c r="F657" t="s">
        <v>976</v>
      </c>
      <c r="G657" t="s">
        <v>48</v>
      </c>
      <c r="H657" t="s">
        <v>591</v>
      </c>
      <c r="I657" t="s">
        <v>471</v>
      </c>
      <c r="J657" s="2">
        <v>0</v>
      </c>
      <c r="K657" s="3">
        <v>181.13</v>
      </c>
      <c r="L657" t="s">
        <v>30</v>
      </c>
      <c r="M657" t="s">
        <v>31</v>
      </c>
      <c r="N657" t="s">
        <v>43</v>
      </c>
      <c r="P657" t="s">
        <v>22</v>
      </c>
      <c r="Q657" s="1">
        <v>43949.72892361111</v>
      </c>
    </row>
    <row r="658" spans="1:17" outlineLevel="2" x14ac:dyDescent="0.35">
      <c r="A658" s="1">
        <v>43893</v>
      </c>
      <c r="B658" t="s">
        <v>24</v>
      </c>
      <c r="C658" t="s">
        <v>689</v>
      </c>
      <c r="D658" t="s">
        <v>536</v>
      </c>
      <c r="E658" t="s">
        <v>537</v>
      </c>
      <c r="F658" t="s">
        <v>976</v>
      </c>
      <c r="G658" t="s">
        <v>48</v>
      </c>
      <c r="H658" t="s">
        <v>591</v>
      </c>
      <c r="I658" t="s">
        <v>471</v>
      </c>
      <c r="J658" s="2">
        <v>0</v>
      </c>
      <c r="K658" s="3">
        <v>65.52</v>
      </c>
      <c r="L658" t="s">
        <v>30</v>
      </c>
      <c r="M658" t="s">
        <v>31</v>
      </c>
      <c r="N658" t="s">
        <v>43</v>
      </c>
      <c r="P658" t="s">
        <v>22</v>
      </c>
      <c r="Q658" s="1">
        <v>43949.72892361111</v>
      </c>
    </row>
    <row r="659" spans="1:17" outlineLevel="2" x14ac:dyDescent="0.35">
      <c r="A659" s="1">
        <v>43676</v>
      </c>
      <c r="B659" t="s">
        <v>24</v>
      </c>
      <c r="C659" t="s">
        <v>1161</v>
      </c>
      <c r="D659" t="s">
        <v>1162</v>
      </c>
      <c r="F659" t="s">
        <v>1164</v>
      </c>
      <c r="G659" t="s">
        <v>1103</v>
      </c>
      <c r="H659" t="s">
        <v>591</v>
      </c>
      <c r="I659" t="s">
        <v>471</v>
      </c>
      <c r="J659" s="2">
        <v>0</v>
      </c>
      <c r="K659" s="3">
        <v>36</v>
      </c>
      <c r="L659" t="s">
        <v>30</v>
      </c>
      <c r="M659" t="s">
        <v>31</v>
      </c>
      <c r="N659" t="s">
        <v>43</v>
      </c>
      <c r="P659" t="s">
        <v>22</v>
      </c>
      <c r="Q659" s="1">
        <v>43949.72892361111</v>
      </c>
    </row>
    <row r="660" spans="1:17" outlineLevel="2" x14ac:dyDescent="0.35">
      <c r="A660" s="1">
        <v>43676</v>
      </c>
      <c r="B660" t="s">
        <v>24</v>
      </c>
      <c r="C660" t="s">
        <v>1165</v>
      </c>
      <c r="D660" t="s">
        <v>1166</v>
      </c>
      <c r="F660" t="s">
        <v>1164</v>
      </c>
      <c r="G660" t="s">
        <v>1103</v>
      </c>
      <c r="H660" t="s">
        <v>591</v>
      </c>
      <c r="I660" t="s">
        <v>471</v>
      </c>
      <c r="J660" s="2">
        <v>0</v>
      </c>
      <c r="K660" s="3">
        <v>36.25</v>
      </c>
      <c r="L660" t="s">
        <v>30</v>
      </c>
      <c r="M660" t="s">
        <v>31</v>
      </c>
      <c r="N660" t="s">
        <v>43</v>
      </c>
      <c r="P660" t="s">
        <v>22</v>
      </c>
      <c r="Q660" s="1">
        <v>43949.72892361111</v>
      </c>
    </row>
    <row r="661" spans="1:17" outlineLevel="2" x14ac:dyDescent="0.35">
      <c r="A661" s="1">
        <v>43700</v>
      </c>
      <c r="B661" t="s">
        <v>24</v>
      </c>
      <c r="C661" t="s">
        <v>1184</v>
      </c>
      <c r="D661" t="s">
        <v>1185</v>
      </c>
      <c r="F661" t="s">
        <v>1164</v>
      </c>
      <c r="G661" t="s">
        <v>1103</v>
      </c>
      <c r="H661" t="s">
        <v>591</v>
      </c>
      <c r="I661" t="s">
        <v>471</v>
      </c>
      <c r="J661" s="2">
        <v>0</v>
      </c>
      <c r="K661" s="3">
        <v>29.7</v>
      </c>
      <c r="L661" t="s">
        <v>30</v>
      </c>
      <c r="M661" t="s">
        <v>31</v>
      </c>
      <c r="N661" t="s">
        <v>43</v>
      </c>
      <c r="P661" t="s">
        <v>22</v>
      </c>
      <c r="Q661" s="1">
        <v>43949.72892361111</v>
      </c>
    </row>
    <row r="662" spans="1:17" outlineLevel="2" x14ac:dyDescent="0.35">
      <c r="A662" s="1">
        <v>43763</v>
      </c>
      <c r="B662" t="s">
        <v>24</v>
      </c>
      <c r="C662" t="s">
        <v>1278</v>
      </c>
      <c r="D662" t="s">
        <v>1279</v>
      </c>
      <c r="F662" t="s">
        <v>1164</v>
      </c>
      <c r="G662" t="s">
        <v>1103</v>
      </c>
      <c r="H662" t="s">
        <v>591</v>
      </c>
      <c r="I662" t="s">
        <v>471</v>
      </c>
      <c r="J662" s="2">
        <v>0</v>
      </c>
      <c r="K662" s="3">
        <v>11.21</v>
      </c>
      <c r="L662" t="s">
        <v>30</v>
      </c>
      <c r="M662" t="s">
        <v>31</v>
      </c>
      <c r="N662" t="s">
        <v>43</v>
      </c>
      <c r="P662" t="s">
        <v>22</v>
      </c>
      <c r="Q662" s="1">
        <v>43949.72892361111</v>
      </c>
    </row>
    <row r="663" spans="1:17" outlineLevel="2" x14ac:dyDescent="0.35">
      <c r="A663" s="1">
        <v>43763</v>
      </c>
      <c r="B663" t="s">
        <v>24</v>
      </c>
      <c r="C663" t="s">
        <v>1281</v>
      </c>
      <c r="D663" t="s">
        <v>1279</v>
      </c>
      <c r="F663" t="s">
        <v>1164</v>
      </c>
      <c r="G663" t="s">
        <v>1103</v>
      </c>
      <c r="H663" t="s">
        <v>591</v>
      </c>
      <c r="I663" t="s">
        <v>471</v>
      </c>
      <c r="J663" s="2">
        <v>0</v>
      </c>
      <c r="K663" s="3">
        <v>44.88</v>
      </c>
      <c r="L663" t="s">
        <v>30</v>
      </c>
      <c r="M663" t="s">
        <v>31</v>
      </c>
      <c r="N663" t="s">
        <v>43</v>
      </c>
      <c r="P663" t="s">
        <v>22</v>
      </c>
      <c r="Q663" s="1">
        <v>43949.72892361111</v>
      </c>
    </row>
    <row r="664" spans="1:17" outlineLevel="2" x14ac:dyDescent="0.35">
      <c r="A664" s="1">
        <v>43791</v>
      </c>
      <c r="B664" t="s">
        <v>24</v>
      </c>
      <c r="C664" t="s">
        <v>1308</v>
      </c>
      <c r="D664" t="s">
        <v>1309</v>
      </c>
      <c r="F664" t="s">
        <v>1164</v>
      </c>
      <c r="G664" t="s">
        <v>1103</v>
      </c>
      <c r="H664" t="s">
        <v>591</v>
      </c>
      <c r="I664" t="s">
        <v>471</v>
      </c>
      <c r="J664" s="2">
        <v>0</v>
      </c>
      <c r="K664" s="3">
        <v>61.27</v>
      </c>
      <c r="L664" t="s">
        <v>30</v>
      </c>
      <c r="M664" t="s">
        <v>31</v>
      </c>
      <c r="N664" t="s">
        <v>43</v>
      </c>
      <c r="P664" t="s">
        <v>22</v>
      </c>
      <c r="Q664" s="1">
        <v>43949.72892361111</v>
      </c>
    </row>
    <row r="665" spans="1:17" outlineLevel="2" x14ac:dyDescent="0.35">
      <c r="A665" s="1">
        <v>43819</v>
      </c>
      <c r="B665" t="s">
        <v>24</v>
      </c>
      <c r="C665" t="s">
        <v>1333</v>
      </c>
      <c r="D665" t="s">
        <v>1334</v>
      </c>
      <c r="F665" t="s">
        <v>1164</v>
      </c>
      <c r="G665" t="s">
        <v>1103</v>
      </c>
      <c r="H665" t="s">
        <v>591</v>
      </c>
      <c r="I665" t="s">
        <v>471</v>
      </c>
      <c r="J665" s="2">
        <v>0</v>
      </c>
      <c r="K665" s="3">
        <v>71.89</v>
      </c>
      <c r="L665" t="s">
        <v>30</v>
      </c>
      <c r="M665" t="s">
        <v>31</v>
      </c>
      <c r="N665" t="s">
        <v>43</v>
      </c>
      <c r="P665" t="s">
        <v>22</v>
      </c>
      <c r="Q665" s="1">
        <v>43949.72892361111</v>
      </c>
    </row>
    <row r="666" spans="1:17" outlineLevel="2" x14ac:dyDescent="0.35">
      <c r="A666" s="1">
        <v>43819</v>
      </c>
      <c r="B666" t="s">
        <v>24</v>
      </c>
      <c r="C666" t="s">
        <v>1336</v>
      </c>
      <c r="D666" t="s">
        <v>1334</v>
      </c>
      <c r="F666" t="s">
        <v>1164</v>
      </c>
      <c r="G666" t="s">
        <v>1103</v>
      </c>
      <c r="H666" t="s">
        <v>591</v>
      </c>
      <c r="I666" t="s">
        <v>471</v>
      </c>
      <c r="J666" s="2">
        <v>0</v>
      </c>
      <c r="K666" s="3">
        <v>19.87</v>
      </c>
      <c r="L666" t="s">
        <v>30</v>
      </c>
      <c r="M666" t="s">
        <v>31</v>
      </c>
      <c r="N666" t="s">
        <v>43</v>
      </c>
      <c r="P666" t="s">
        <v>22</v>
      </c>
      <c r="Q666" s="1">
        <v>43949.72892361111</v>
      </c>
    </row>
    <row r="667" spans="1:17" outlineLevel="2" x14ac:dyDescent="0.35">
      <c r="A667" s="1">
        <v>43819</v>
      </c>
      <c r="B667" t="s">
        <v>24</v>
      </c>
      <c r="C667" t="s">
        <v>1338</v>
      </c>
      <c r="D667" t="s">
        <v>1339</v>
      </c>
      <c r="F667" t="s">
        <v>1164</v>
      </c>
      <c r="G667" t="s">
        <v>1103</v>
      </c>
      <c r="H667" t="s">
        <v>591</v>
      </c>
      <c r="I667" t="s">
        <v>471</v>
      </c>
      <c r="J667" s="2">
        <v>0</v>
      </c>
      <c r="K667" s="3">
        <v>46.75</v>
      </c>
      <c r="L667" t="s">
        <v>30</v>
      </c>
      <c r="M667" t="s">
        <v>31</v>
      </c>
      <c r="N667" t="s">
        <v>43</v>
      </c>
      <c r="P667" t="s">
        <v>22</v>
      </c>
      <c r="Q667" s="1">
        <v>43949.72892361111</v>
      </c>
    </row>
    <row r="668" spans="1:17" outlineLevel="2" x14ac:dyDescent="0.35">
      <c r="A668" s="1">
        <v>43819</v>
      </c>
      <c r="B668" t="s">
        <v>24</v>
      </c>
      <c r="C668" t="s">
        <v>1341</v>
      </c>
      <c r="D668" t="s">
        <v>1334</v>
      </c>
      <c r="F668" t="s">
        <v>1164</v>
      </c>
      <c r="G668" t="s">
        <v>1103</v>
      </c>
      <c r="H668" t="s">
        <v>591</v>
      </c>
      <c r="I668" t="s">
        <v>471</v>
      </c>
      <c r="J668" s="2">
        <v>0</v>
      </c>
      <c r="K668" s="3">
        <v>70.91</v>
      </c>
      <c r="L668" t="s">
        <v>30</v>
      </c>
      <c r="M668" t="s">
        <v>31</v>
      </c>
      <c r="N668" t="s">
        <v>43</v>
      </c>
      <c r="P668" t="s">
        <v>22</v>
      </c>
      <c r="Q668" s="1">
        <v>43949.72892361111</v>
      </c>
    </row>
    <row r="669" spans="1:17" outlineLevel="2" x14ac:dyDescent="0.35">
      <c r="A669" s="1">
        <v>43819</v>
      </c>
      <c r="B669" t="s">
        <v>24</v>
      </c>
      <c r="C669" t="s">
        <v>1343</v>
      </c>
      <c r="D669" t="s">
        <v>1334</v>
      </c>
      <c r="F669" t="s">
        <v>1164</v>
      </c>
      <c r="G669" t="s">
        <v>1103</v>
      </c>
      <c r="H669" t="s">
        <v>591</v>
      </c>
      <c r="I669" t="s">
        <v>471</v>
      </c>
      <c r="J669" s="2">
        <v>0</v>
      </c>
      <c r="K669" s="3">
        <v>265.82</v>
      </c>
      <c r="L669" t="s">
        <v>30</v>
      </c>
      <c r="M669" t="s">
        <v>31</v>
      </c>
      <c r="N669" t="s">
        <v>43</v>
      </c>
      <c r="P669" t="s">
        <v>22</v>
      </c>
      <c r="Q669" s="1">
        <v>43949.72892361111</v>
      </c>
    </row>
    <row r="670" spans="1:17" outlineLevel="2" x14ac:dyDescent="0.35">
      <c r="A670" s="1">
        <v>43822</v>
      </c>
      <c r="B670" t="s">
        <v>24</v>
      </c>
      <c r="C670" t="s">
        <v>1345</v>
      </c>
      <c r="D670" t="s">
        <v>1346</v>
      </c>
      <c r="F670" t="s">
        <v>1164</v>
      </c>
      <c r="G670" t="s">
        <v>1103</v>
      </c>
      <c r="H670" t="s">
        <v>591</v>
      </c>
      <c r="I670" t="s">
        <v>471</v>
      </c>
      <c r="J670" s="2">
        <v>0</v>
      </c>
      <c r="K670" s="3">
        <v>33.79</v>
      </c>
      <c r="L670" t="s">
        <v>30</v>
      </c>
      <c r="M670" t="s">
        <v>31</v>
      </c>
      <c r="N670" t="s">
        <v>43</v>
      </c>
      <c r="P670" t="s">
        <v>22</v>
      </c>
      <c r="Q670" s="1">
        <v>43949.72892361111</v>
      </c>
    </row>
    <row r="671" spans="1:17" outlineLevel="2" x14ac:dyDescent="0.35">
      <c r="A671" s="1">
        <v>43822</v>
      </c>
      <c r="B671" t="s">
        <v>24</v>
      </c>
      <c r="C671" t="s">
        <v>1348</v>
      </c>
      <c r="D671" t="s">
        <v>1199</v>
      </c>
      <c r="F671" t="s">
        <v>1164</v>
      </c>
      <c r="G671" t="s">
        <v>1103</v>
      </c>
      <c r="H671" t="s">
        <v>591</v>
      </c>
      <c r="I671" t="s">
        <v>471</v>
      </c>
      <c r="J671" s="2">
        <v>0</v>
      </c>
      <c r="K671" s="3">
        <v>14.95</v>
      </c>
      <c r="L671" t="s">
        <v>30</v>
      </c>
      <c r="M671" t="s">
        <v>31</v>
      </c>
      <c r="N671" t="s">
        <v>43</v>
      </c>
      <c r="P671" t="s">
        <v>22</v>
      </c>
      <c r="Q671" s="1">
        <v>43949.72892361111</v>
      </c>
    </row>
    <row r="672" spans="1:17" outlineLevel="2" x14ac:dyDescent="0.35">
      <c r="A672" s="1">
        <v>43822</v>
      </c>
      <c r="B672" t="s">
        <v>24</v>
      </c>
      <c r="C672" t="s">
        <v>1350</v>
      </c>
      <c r="D672" t="s">
        <v>1199</v>
      </c>
      <c r="F672" t="s">
        <v>1164</v>
      </c>
      <c r="G672" t="s">
        <v>1103</v>
      </c>
      <c r="H672" t="s">
        <v>591</v>
      </c>
      <c r="I672" t="s">
        <v>471</v>
      </c>
      <c r="J672" s="2">
        <v>0</v>
      </c>
      <c r="K672" s="3">
        <v>12.65</v>
      </c>
      <c r="L672" t="s">
        <v>30</v>
      </c>
      <c r="M672" t="s">
        <v>31</v>
      </c>
      <c r="N672" t="s">
        <v>43</v>
      </c>
      <c r="P672" t="s">
        <v>22</v>
      </c>
      <c r="Q672" s="1">
        <v>43949.72892361111</v>
      </c>
    </row>
    <row r="673" spans="1:17" outlineLevel="2" x14ac:dyDescent="0.35">
      <c r="A673" s="1">
        <v>43829</v>
      </c>
      <c r="B673" t="s">
        <v>24</v>
      </c>
      <c r="C673" t="s">
        <v>1368</v>
      </c>
      <c r="D673" t="s">
        <v>1369</v>
      </c>
      <c r="F673" t="s">
        <v>1164</v>
      </c>
      <c r="G673" t="s">
        <v>1103</v>
      </c>
      <c r="H673" t="s">
        <v>591</v>
      </c>
      <c r="I673" t="s">
        <v>471</v>
      </c>
      <c r="J673" s="2">
        <v>0</v>
      </c>
      <c r="K673" s="3">
        <v>94.62</v>
      </c>
      <c r="L673" t="s">
        <v>30</v>
      </c>
      <c r="M673" t="s">
        <v>31</v>
      </c>
      <c r="N673" t="s">
        <v>43</v>
      </c>
      <c r="P673" t="s">
        <v>22</v>
      </c>
      <c r="Q673" s="1">
        <v>43949.72892361111</v>
      </c>
    </row>
    <row r="674" spans="1:17" outlineLevel="2" x14ac:dyDescent="0.35">
      <c r="A674" s="1">
        <v>43880</v>
      </c>
      <c r="B674" t="s">
        <v>24</v>
      </c>
      <c r="C674" t="s">
        <v>1412</v>
      </c>
      <c r="D674" t="s">
        <v>1279</v>
      </c>
      <c r="F674" t="s">
        <v>1413</v>
      </c>
      <c r="G674" t="s">
        <v>1103</v>
      </c>
      <c r="H674" t="s">
        <v>470</v>
      </c>
      <c r="I674" t="s">
        <v>471</v>
      </c>
      <c r="J674" s="2">
        <v>282.60000000000002</v>
      </c>
      <c r="K674" s="3">
        <v>7053.7</v>
      </c>
      <c r="L674" t="s">
        <v>30</v>
      </c>
      <c r="M674" t="s">
        <v>31</v>
      </c>
      <c r="N674" t="s">
        <v>43</v>
      </c>
      <c r="P674" t="s">
        <v>22</v>
      </c>
      <c r="Q674" s="1">
        <v>43949.722777777781</v>
      </c>
    </row>
    <row r="675" spans="1:17" outlineLevel="2" x14ac:dyDescent="0.35">
      <c r="A675" s="1">
        <v>43880</v>
      </c>
      <c r="B675" t="s">
        <v>24</v>
      </c>
      <c r="C675" t="s">
        <v>1412</v>
      </c>
      <c r="D675" t="s">
        <v>1279</v>
      </c>
      <c r="F675" t="s">
        <v>1164</v>
      </c>
      <c r="G675" t="s">
        <v>1103</v>
      </c>
      <c r="H675" t="s">
        <v>591</v>
      </c>
      <c r="I675" t="s">
        <v>471</v>
      </c>
      <c r="J675" s="2">
        <v>0</v>
      </c>
      <c r="K675" s="3">
        <v>11.3</v>
      </c>
      <c r="L675" t="s">
        <v>30</v>
      </c>
      <c r="M675" t="s">
        <v>31</v>
      </c>
      <c r="N675" t="s">
        <v>43</v>
      </c>
      <c r="P675" t="s">
        <v>22</v>
      </c>
      <c r="Q675" s="1">
        <v>43949.722777777781</v>
      </c>
    </row>
    <row r="676" spans="1:17" outlineLevel="2" x14ac:dyDescent="0.35">
      <c r="A676" s="1">
        <v>44006</v>
      </c>
      <c r="B676" t="s">
        <v>24</v>
      </c>
      <c r="C676" t="s">
        <v>1510</v>
      </c>
      <c r="D676" t="s">
        <v>1511</v>
      </c>
      <c r="F676" t="s">
        <v>1512</v>
      </c>
      <c r="G676" t="s">
        <v>1103</v>
      </c>
      <c r="H676" t="s">
        <v>470</v>
      </c>
      <c r="I676" t="s">
        <v>471</v>
      </c>
      <c r="J676" s="2">
        <v>60.6</v>
      </c>
      <c r="K676" s="3">
        <v>1620.14</v>
      </c>
      <c r="N676" t="s">
        <v>43</v>
      </c>
      <c r="P676" t="s">
        <v>22</v>
      </c>
      <c r="Q676" s="1">
        <v>44089.61109953704</v>
      </c>
    </row>
    <row r="677" spans="1:17" outlineLevel="2" x14ac:dyDescent="0.35">
      <c r="A677" s="1">
        <v>43853</v>
      </c>
      <c r="B677" t="s">
        <v>24</v>
      </c>
      <c r="C677" t="s">
        <v>1821</v>
      </c>
      <c r="D677" t="s">
        <v>1611</v>
      </c>
      <c r="F677" t="s">
        <v>1822</v>
      </c>
      <c r="G677" t="s">
        <v>1609</v>
      </c>
      <c r="H677" t="s">
        <v>23</v>
      </c>
      <c r="J677" s="2">
        <v>0</v>
      </c>
      <c r="K677" s="3">
        <v>100</v>
      </c>
      <c r="L677" t="s">
        <v>30</v>
      </c>
      <c r="M677" t="s">
        <v>31</v>
      </c>
      <c r="N677" t="s">
        <v>43</v>
      </c>
      <c r="P677" t="s">
        <v>22</v>
      </c>
      <c r="Q677" s="1">
        <v>43949.722071759257</v>
      </c>
    </row>
    <row r="678" spans="1:17" outlineLevel="2" x14ac:dyDescent="0.35">
      <c r="A678" s="1">
        <v>43999</v>
      </c>
      <c r="B678" t="s">
        <v>1100</v>
      </c>
      <c r="C678" t="s">
        <v>2295</v>
      </c>
      <c r="D678" t="s">
        <v>1511</v>
      </c>
      <c r="F678" t="s">
        <v>2296</v>
      </c>
      <c r="G678" t="s">
        <v>2246</v>
      </c>
      <c r="H678" t="s">
        <v>1103</v>
      </c>
      <c r="I678" t="s">
        <v>471</v>
      </c>
      <c r="J678" s="2">
        <v>60.6</v>
      </c>
      <c r="K678" s="3">
        <v>1515</v>
      </c>
      <c r="N678" t="s">
        <v>43</v>
      </c>
      <c r="O678" t="s">
        <v>2297</v>
      </c>
      <c r="P678" t="s">
        <v>451</v>
      </c>
      <c r="Q678" s="1">
        <v>44074.556655092587</v>
      </c>
    </row>
    <row r="679" spans="1:17" outlineLevel="2" x14ac:dyDescent="0.35">
      <c r="A679" s="1">
        <v>44007</v>
      </c>
      <c r="B679" t="s">
        <v>1100</v>
      </c>
      <c r="C679" t="s">
        <v>2335</v>
      </c>
      <c r="D679" t="s">
        <v>1266</v>
      </c>
      <c r="F679" t="s">
        <v>2336</v>
      </c>
      <c r="G679" t="s">
        <v>2333</v>
      </c>
      <c r="H679" t="s">
        <v>1103</v>
      </c>
      <c r="J679" s="2">
        <v>0</v>
      </c>
      <c r="K679" s="3">
        <v>3872</v>
      </c>
      <c r="N679" t="s">
        <v>43</v>
      </c>
      <c r="O679" t="s">
        <v>2337</v>
      </c>
      <c r="P679" t="s">
        <v>22</v>
      </c>
      <c r="Q679" s="1">
        <v>44069.629629629628</v>
      </c>
    </row>
    <row r="680" spans="1:17" outlineLevel="2" x14ac:dyDescent="0.35">
      <c r="A680" s="1">
        <v>43689</v>
      </c>
      <c r="B680" t="s">
        <v>24</v>
      </c>
      <c r="C680" t="s">
        <v>492</v>
      </c>
      <c r="D680" t="s">
        <v>485</v>
      </c>
      <c r="E680" t="s">
        <v>486</v>
      </c>
      <c r="F680" t="s">
        <v>2608</v>
      </c>
      <c r="G680" t="s">
        <v>2607</v>
      </c>
      <c r="H680" t="s">
        <v>48</v>
      </c>
      <c r="I680" t="s">
        <v>471</v>
      </c>
      <c r="J680" s="2">
        <v>0</v>
      </c>
      <c r="K680" s="3">
        <v>173.85</v>
      </c>
      <c r="L680" t="s">
        <v>30</v>
      </c>
      <c r="M680" t="s">
        <v>31</v>
      </c>
      <c r="N680" t="s">
        <v>43</v>
      </c>
      <c r="P680" t="s">
        <v>22</v>
      </c>
      <c r="Q680" s="1">
        <v>43949.725462962961</v>
      </c>
    </row>
    <row r="681" spans="1:17" outlineLevel="2" x14ac:dyDescent="0.35">
      <c r="A681" s="1">
        <v>43700</v>
      </c>
      <c r="B681" t="s">
        <v>24</v>
      </c>
      <c r="C681" t="s">
        <v>552</v>
      </c>
      <c r="D681" t="s">
        <v>553</v>
      </c>
      <c r="E681" t="s">
        <v>554</v>
      </c>
      <c r="F681" t="s">
        <v>2608</v>
      </c>
      <c r="G681" t="s">
        <v>2607</v>
      </c>
      <c r="H681" t="s">
        <v>48</v>
      </c>
      <c r="I681" t="s">
        <v>471</v>
      </c>
      <c r="J681" s="2">
        <v>0</v>
      </c>
      <c r="K681" s="3">
        <v>15.55</v>
      </c>
      <c r="L681" t="s">
        <v>30</v>
      </c>
      <c r="M681" t="s">
        <v>31</v>
      </c>
      <c r="N681" t="s">
        <v>43</v>
      </c>
      <c r="P681" t="s">
        <v>22</v>
      </c>
      <c r="Q681" s="1">
        <v>43949.725462962961</v>
      </c>
    </row>
    <row r="682" spans="1:17" outlineLevel="2" x14ac:dyDescent="0.35">
      <c r="A682" s="1">
        <v>43710</v>
      </c>
      <c r="B682" t="s">
        <v>24</v>
      </c>
      <c r="C682" t="s">
        <v>571</v>
      </c>
      <c r="D682" t="s">
        <v>572</v>
      </c>
      <c r="E682" t="s">
        <v>573</v>
      </c>
      <c r="F682" t="s">
        <v>2608</v>
      </c>
      <c r="G682" t="s">
        <v>2607</v>
      </c>
      <c r="H682" t="s">
        <v>48</v>
      </c>
      <c r="I682" t="s">
        <v>471</v>
      </c>
      <c r="J682" s="2">
        <v>0</v>
      </c>
      <c r="K682" s="3">
        <v>91.5</v>
      </c>
      <c r="L682" t="s">
        <v>30</v>
      </c>
      <c r="M682" t="s">
        <v>31</v>
      </c>
      <c r="N682" t="s">
        <v>43</v>
      </c>
      <c r="P682" t="s">
        <v>22</v>
      </c>
      <c r="Q682" s="1">
        <v>43949.725462962961</v>
      </c>
    </row>
    <row r="683" spans="1:17" outlineLevel="2" x14ac:dyDescent="0.35">
      <c r="A683" s="1">
        <v>43712</v>
      </c>
      <c r="B683" t="s">
        <v>24</v>
      </c>
      <c r="C683" t="s">
        <v>1198</v>
      </c>
      <c r="D683" t="s">
        <v>1199</v>
      </c>
      <c r="F683" t="s">
        <v>2606</v>
      </c>
      <c r="G683" t="s">
        <v>2607</v>
      </c>
      <c r="H683" t="s">
        <v>1103</v>
      </c>
      <c r="I683" t="s">
        <v>471</v>
      </c>
      <c r="J683" s="2">
        <v>0</v>
      </c>
      <c r="K683" s="3">
        <v>5.12</v>
      </c>
      <c r="L683" t="s">
        <v>30</v>
      </c>
      <c r="M683" t="s">
        <v>31</v>
      </c>
      <c r="N683" t="s">
        <v>43</v>
      </c>
      <c r="P683" t="s">
        <v>22</v>
      </c>
      <c r="Q683" s="1">
        <v>43949.725462962961</v>
      </c>
    </row>
    <row r="684" spans="1:17" outlineLevel="2" x14ac:dyDescent="0.35">
      <c r="A684" s="1">
        <v>43714</v>
      </c>
      <c r="B684" t="s">
        <v>24</v>
      </c>
      <c r="C684" t="s">
        <v>1203</v>
      </c>
      <c r="D684" t="s">
        <v>1185</v>
      </c>
      <c r="F684" t="s">
        <v>2606</v>
      </c>
      <c r="G684" t="s">
        <v>2607</v>
      </c>
      <c r="H684" t="s">
        <v>1103</v>
      </c>
      <c r="I684" t="s">
        <v>471</v>
      </c>
      <c r="J684" s="2">
        <v>0</v>
      </c>
      <c r="K684" s="3">
        <v>90.97</v>
      </c>
      <c r="L684" t="s">
        <v>30</v>
      </c>
      <c r="M684" t="s">
        <v>31</v>
      </c>
      <c r="N684" t="s">
        <v>43</v>
      </c>
      <c r="P684" t="s">
        <v>22</v>
      </c>
      <c r="Q684" s="1">
        <v>43949.725462962961</v>
      </c>
    </row>
    <row r="685" spans="1:17" outlineLevel="2" x14ac:dyDescent="0.35">
      <c r="A685" s="1">
        <v>43748</v>
      </c>
      <c r="B685" t="s">
        <v>24</v>
      </c>
      <c r="C685" t="s">
        <v>1247</v>
      </c>
      <c r="D685" t="s">
        <v>1248</v>
      </c>
      <c r="F685" t="s">
        <v>2606</v>
      </c>
      <c r="G685" t="s">
        <v>2607</v>
      </c>
      <c r="H685" t="s">
        <v>1103</v>
      </c>
      <c r="I685" t="s">
        <v>471</v>
      </c>
      <c r="J685" s="2">
        <v>0</v>
      </c>
      <c r="K685" s="3">
        <v>107.68</v>
      </c>
      <c r="L685" t="s">
        <v>30</v>
      </c>
      <c r="M685" t="s">
        <v>31</v>
      </c>
      <c r="N685" t="s">
        <v>43</v>
      </c>
      <c r="P685" t="s">
        <v>22</v>
      </c>
      <c r="Q685" s="1">
        <v>43949.725462962961</v>
      </c>
    </row>
    <row r="686" spans="1:17" outlineLevel="2" x14ac:dyDescent="0.35">
      <c r="A686" s="1">
        <v>43830</v>
      </c>
      <c r="B686" t="s">
        <v>722</v>
      </c>
      <c r="C686" t="s">
        <v>2615</v>
      </c>
      <c r="D686" t="s">
        <v>724</v>
      </c>
      <c r="F686" t="s">
        <v>2616</v>
      </c>
      <c r="G686" t="s">
        <v>2607</v>
      </c>
      <c r="H686" t="s">
        <v>1859</v>
      </c>
      <c r="J686" s="2">
        <v>0</v>
      </c>
      <c r="K686" s="3">
        <v>455.74</v>
      </c>
      <c r="L686" t="s">
        <v>30</v>
      </c>
      <c r="M686" t="s">
        <v>31</v>
      </c>
      <c r="N686" t="s">
        <v>43</v>
      </c>
      <c r="P686" t="s">
        <v>22</v>
      </c>
      <c r="Q686" s="1">
        <v>43949.725462962961</v>
      </c>
    </row>
    <row r="687" spans="1:17" outlineLevel="2" x14ac:dyDescent="0.35">
      <c r="A687" s="1">
        <v>43874</v>
      </c>
      <c r="B687" t="s">
        <v>24</v>
      </c>
      <c r="C687" t="s">
        <v>619</v>
      </c>
      <c r="D687" t="s">
        <v>476</v>
      </c>
      <c r="E687" t="s">
        <v>477</v>
      </c>
      <c r="F687" t="s">
        <v>2608</v>
      </c>
      <c r="G687" t="s">
        <v>2607</v>
      </c>
      <c r="H687" t="s">
        <v>48</v>
      </c>
      <c r="I687" t="s">
        <v>471</v>
      </c>
      <c r="J687" s="2">
        <v>0</v>
      </c>
      <c r="K687" s="3">
        <v>1090.2</v>
      </c>
      <c r="L687" t="s">
        <v>30</v>
      </c>
      <c r="M687" t="s">
        <v>31</v>
      </c>
      <c r="N687" t="s">
        <v>43</v>
      </c>
      <c r="P687" t="s">
        <v>22</v>
      </c>
      <c r="Q687" s="1">
        <v>43949.725462962961</v>
      </c>
    </row>
    <row r="688" spans="1:17" outlineLevel="2" x14ac:dyDescent="0.35">
      <c r="A688" s="1">
        <v>43875</v>
      </c>
      <c r="B688" t="s">
        <v>24</v>
      </c>
      <c r="C688" t="s">
        <v>621</v>
      </c>
      <c r="D688" t="s">
        <v>564</v>
      </c>
      <c r="E688" t="s">
        <v>565</v>
      </c>
      <c r="F688" t="s">
        <v>2608</v>
      </c>
      <c r="G688" t="s">
        <v>2607</v>
      </c>
      <c r="H688" t="s">
        <v>48</v>
      </c>
      <c r="I688" t="s">
        <v>471</v>
      </c>
      <c r="J688" s="2">
        <v>0</v>
      </c>
      <c r="K688" s="3">
        <v>405.4</v>
      </c>
      <c r="L688" t="s">
        <v>30</v>
      </c>
      <c r="M688" t="s">
        <v>31</v>
      </c>
      <c r="N688" t="s">
        <v>43</v>
      </c>
      <c r="P688" t="s">
        <v>22</v>
      </c>
      <c r="Q688" s="1">
        <v>43949.725462962961</v>
      </c>
    </row>
    <row r="689" spans="1:17" outlineLevel="2" x14ac:dyDescent="0.35">
      <c r="A689" s="1">
        <v>43875</v>
      </c>
      <c r="B689" t="s">
        <v>24</v>
      </c>
      <c r="C689" t="s">
        <v>621</v>
      </c>
      <c r="D689" t="s">
        <v>564</v>
      </c>
      <c r="E689" t="s">
        <v>565</v>
      </c>
      <c r="F689" t="s">
        <v>2608</v>
      </c>
      <c r="G689" t="s">
        <v>2607</v>
      </c>
      <c r="H689" t="s">
        <v>48</v>
      </c>
      <c r="I689" t="s">
        <v>471</v>
      </c>
      <c r="J689" s="2">
        <v>0</v>
      </c>
      <c r="K689" s="3">
        <v>874.74</v>
      </c>
      <c r="L689" t="s">
        <v>30</v>
      </c>
      <c r="M689" t="s">
        <v>31</v>
      </c>
      <c r="N689" t="s">
        <v>43</v>
      </c>
      <c r="P689" t="s">
        <v>22</v>
      </c>
      <c r="Q689" s="1">
        <v>43949.725462962961</v>
      </c>
    </row>
    <row r="690" spans="1:17" outlineLevel="2" x14ac:dyDescent="0.35">
      <c r="A690" s="1">
        <v>43878</v>
      </c>
      <c r="B690" t="s">
        <v>24</v>
      </c>
      <c r="C690" t="s">
        <v>624</v>
      </c>
      <c r="D690" t="s">
        <v>485</v>
      </c>
      <c r="E690" t="s">
        <v>486</v>
      </c>
      <c r="F690" t="s">
        <v>2608</v>
      </c>
      <c r="G690" t="s">
        <v>2607</v>
      </c>
      <c r="H690" t="s">
        <v>48</v>
      </c>
      <c r="I690" t="s">
        <v>471</v>
      </c>
      <c r="J690" s="2">
        <v>0</v>
      </c>
      <c r="K690" s="3">
        <v>464.94</v>
      </c>
      <c r="L690" t="s">
        <v>30</v>
      </c>
      <c r="M690" t="s">
        <v>31</v>
      </c>
      <c r="N690" t="s">
        <v>43</v>
      </c>
      <c r="P690" t="s">
        <v>22</v>
      </c>
      <c r="Q690" s="1">
        <v>43949.725462962961</v>
      </c>
    </row>
    <row r="691" spans="1:17" outlineLevel="2" x14ac:dyDescent="0.35">
      <c r="A691" s="1">
        <v>43878</v>
      </c>
      <c r="B691" t="s">
        <v>24</v>
      </c>
      <c r="C691" t="s">
        <v>626</v>
      </c>
      <c r="D691" t="s">
        <v>582</v>
      </c>
      <c r="E691" t="s">
        <v>583</v>
      </c>
      <c r="F691" t="s">
        <v>2608</v>
      </c>
      <c r="G691" t="s">
        <v>2607</v>
      </c>
      <c r="H691" t="s">
        <v>48</v>
      </c>
      <c r="I691" t="s">
        <v>471</v>
      </c>
      <c r="J691" s="2">
        <v>0</v>
      </c>
      <c r="K691" s="3">
        <v>1046.1099999999999</v>
      </c>
      <c r="L691" t="s">
        <v>30</v>
      </c>
      <c r="M691" t="s">
        <v>31</v>
      </c>
      <c r="N691" t="s">
        <v>43</v>
      </c>
      <c r="P691" t="s">
        <v>22</v>
      </c>
      <c r="Q691" s="1">
        <v>43949.725462962961</v>
      </c>
    </row>
    <row r="692" spans="1:17" outlineLevel="2" x14ac:dyDescent="0.35">
      <c r="A692" s="1">
        <v>43878</v>
      </c>
      <c r="B692" t="s">
        <v>24</v>
      </c>
      <c r="C692" t="s">
        <v>628</v>
      </c>
      <c r="D692" t="s">
        <v>586</v>
      </c>
      <c r="E692" t="s">
        <v>587</v>
      </c>
      <c r="F692" t="s">
        <v>2608</v>
      </c>
      <c r="G692" t="s">
        <v>2607</v>
      </c>
      <c r="H692" t="s">
        <v>48</v>
      </c>
      <c r="I692" t="s">
        <v>471</v>
      </c>
      <c r="J692" s="2">
        <v>0</v>
      </c>
      <c r="K692" s="3">
        <v>348.7</v>
      </c>
      <c r="L692" t="s">
        <v>30</v>
      </c>
      <c r="M692" t="s">
        <v>31</v>
      </c>
      <c r="N692" t="s">
        <v>43</v>
      </c>
      <c r="P692" t="s">
        <v>22</v>
      </c>
      <c r="Q692" s="1">
        <v>43949.725462962961</v>
      </c>
    </row>
    <row r="693" spans="1:17" outlineLevel="2" x14ac:dyDescent="0.35">
      <c r="A693" s="1">
        <v>43879</v>
      </c>
      <c r="B693" t="s">
        <v>24</v>
      </c>
      <c r="C693" t="s">
        <v>632</v>
      </c>
      <c r="D693" t="s">
        <v>480</v>
      </c>
      <c r="E693" t="s">
        <v>481</v>
      </c>
      <c r="F693" t="s">
        <v>2608</v>
      </c>
      <c r="G693" t="s">
        <v>2607</v>
      </c>
      <c r="H693" t="s">
        <v>48</v>
      </c>
      <c r="I693" t="s">
        <v>471</v>
      </c>
      <c r="J693" s="2">
        <v>0</v>
      </c>
      <c r="K693" s="3">
        <v>514.08000000000004</v>
      </c>
      <c r="L693" t="s">
        <v>30</v>
      </c>
      <c r="M693" t="s">
        <v>31</v>
      </c>
      <c r="N693" t="s">
        <v>43</v>
      </c>
      <c r="P693" t="s">
        <v>22</v>
      </c>
      <c r="Q693" s="1">
        <v>43949.725462962961</v>
      </c>
    </row>
    <row r="694" spans="1:17" outlineLevel="2" x14ac:dyDescent="0.35">
      <c r="A694" s="1">
        <v>43879</v>
      </c>
      <c r="B694" t="s">
        <v>24</v>
      </c>
      <c r="C694" t="s">
        <v>634</v>
      </c>
      <c r="D694" t="s">
        <v>505</v>
      </c>
      <c r="E694" t="s">
        <v>506</v>
      </c>
      <c r="F694" t="s">
        <v>2608</v>
      </c>
      <c r="G694" t="s">
        <v>2607</v>
      </c>
      <c r="H694" t="s">
        <v>48</v>
      </c>
      <c r="I694" t="s">
        <v>471</v>
      </c>
      <c r="J694" s="2">
        <v>0</v>
      </c>
      <c r="K694" s="3">
        <v>931.77</v>
      </c>
      <c r="L694" t="s">
        <v>30</v>
      </c>
      <c r="M694" t="s">
        <v>31</v>
      </c>
      <c r="N694" t="s">
        <v>43</v>
      </c>
      <c r="P694" t="s">
        <v>22</v>
      </c>
      <c r="Q694" s="1">
        <v>43949.725462962961</v>
      </c>
    </row>
    <row r="695" spans="1:17" outlineLevel="2" x14ac:dyDescent="0.35">
      <c r="A695" s="1">
        <v>43879</v>
      </c>
      <c r="B695" t="s">
        <v>24</v>
      </c>
      <c r="C695" t="s">
        <v>636</v>
      </c>
      <c r="D695" t="s">
        <v>637</v>
      </c>
      <c r="E695" t="s">
        <v>638</v>
      </c>
      <c r="F695" t="s">
        <v>2608</v>
      </c>
      <c r="G695" t="s">
        <v>2607</v>
      </c>
      <c r="H695" t="s">
        <v>48</v>
      </c>
      <c r="I695" t="s">
        <v>471</v>
      </c>
      <c r="J695" s="2">
        <v>0</v>
      </c>
      <c r="K695" s="3">
        <v>695.64</v>
      </c>
      <c r="L695" t="s">
        <v>30</v>
      </c>
      <c r="M695" t="s">
        <v>31</v>
      </c>
      <c r="N695" t="s">
        <v>43</v>
      </c>
      <c r="P695" t="s">
        <v>22</v>
      </c>
      <c r="Q695" s="1">
        <v>43949.725462962961</v>
      </c>
    </row>
    <row r="696" spans="1:17" outlineLevel="2" x14ac:dyDescent="0.35">
      <c r="A696" s="1">
        <v>43879</v>
      </c>
      <c r="B696" t="s">
        <v>24</v>
      </c>
      <c r="C696" t="s">
        <v>640</v>
      </c>
      <c r="D696" t="s">
        <v>509</v>
      </c>
      <c r="E696" t="s">
        <v>510</v>
      </c>
      <c r="F696" t="s">
        <v>2608</v>
      </c>
      <c r="G696" t="s">
        <v>2607</v>
      </c>
      <c r="H696" t="s">
        <v>48</v>
      </c>
      <c r="I696" t="s">
        <v>471</v>
      </c>
      <c r="J696" s="2">
        <v>0</v>
      </c>
      <c r="K696" s="3">
        <v>1090.8900000000001</v>
      </c>
      <c r="L696" t="s">
        <v>30</v>
      </c>
      <c r="M696" t="s">
        <v>31</v>
      </c>
      <c r="N696" t="s">
        <v>43</v>
      </c>
      <c r="P696" t="s">
        <v>22</v>
      </c>
      <c r="Q696" s="1">
        <v>43949.725462962961</v>
      </c>
    </row>
    <row r="697" spans="1:17" outlineLevel="2" x14ac:dyDescent="0.35">
      <c r="A697" s="1">
        <v>43879</v>
      </c>
      <c r="B697" t="s">
        <v>24</v>
      </c>
      <c r="C697" t="s">
        <v>642</v>
      </c>
      <c r="D697" t="s">
        <v>489</v>
      </c>
      <c r="E697" t="s">
        <v>490</v>
      </c>
      <c r="F697" t="s">
        <v>2608</v>
      </c>
      <c r="G697" t="s">
        <v>2607</v>
      </c>
      <c r="H697" t="s">
        <v>48</v>
      </c>
      <c r="I697" t="s">
        <v>471</v>
      </c>
      <c r="J697" s="2">
        <v>0</v>
      </c>
      <c r="K697" s="3">
        <v>545.19000000000005</v>
      </c>
      <c r="L697" t="s">
        <v>30</v>
      </c>
      <c r="M697" t="s">
        <v>31</v>
      </c>
      <c r="N697" t="s">
        <v>43</v>
      </c>
      <c r="P697" t="s">
        <v>22</v>
      </c>
      <c r="Q697" s="1">
        <v>43949.725462962961</v>
      </c>
    </row>
    <row r="698" spans="1:17" outlineLevel="2" x14ac:dyDescent="0.35">
      <c r="A698" s="1">
        <v>43879</v>
      </c>
      <c r="B698" t="s">
        <v>24</v>
      </c>
      <c r="C698" t="s">
        <v>644</v>
      </c>
      <c r="D698" t="s">
        <v>495</v>
      </c>
      <c r="E698" t="s">
        <v>496</v>
      </c>
      <c r="F698" t="s">
        <v>2608</v>
      </c>
      <c r="G698" t="s">
        <v>2607</v>
      </c>
      <c r="H698" t="s">
        <v>48</v>
      </c>
      <c r="I698" t="s">
        <v>471</v>
      </c>
      <c r="J698" s="2">
        <v>0</v>
      </c>
      <c r="K698" s="3">
        <v>610.98</v>
      </c>
      <c r="L698" t="s">
        <v>30</v>
      </c>
      <c r="M698" t="s">
        <v>31</v>
      </c>
      <c r="N698" t="s">
        <v>43</v>
      </c>
      <c r="P698" t="s">
        <v>22</v>
      </c>
      <c r="Q698" s="1">
        <v>43949.725462962961</v>
      </c>
    </row>
    <row r="699" spans="1:17" outlineLevel="2" x14ac:dyDescent="0.35">
      <c r="A699" s="1">
        <v>43880</v>
      </c>
      <c r="B699" t="s">
        <v>24</v>
      </c>
      <c r="C699" t="s">
        <v>646</v>
      </c>
      <c r="D699" t="s">
        <v>594</v>
      </c>
      <c r="E699" t="s">
        <v>595</v>
      </c>
      <c r="F699" t="s">
        <v>2608</v>
      </c>
      <c r="G699" t="s">
        <v>2607</v>
      </c>
      <c r="H699" t="s">
        <v>48</v>
      </c>
      <c r="I699" t="s">
        <v>471</v>
      </c>
      <c r="J699" s="2">
        <v>0</v>
      </c>
      <c r="K699" s="3">
        <v>197.1</v>
      </c>
      <c r="L699" t="s">
        <v>30</v>
      </c>
      <c r="M699" t="s">
        <v>31</v>
      </c>
      <c r="N699" t="s">
        <v>43</v>
      </c>
      <c r="P699" t="s">
        <v>22</v>
      </c>
      <c r="Q699" s="1">
        <v>43949.725462962961</v>
      </c>
    </row>
    <row r="700" spans="1:17" outlineLevel="2" x14ac:dyDescent="0.35">
      <c r="A700" s="1">
        <v>43881</v>
      </c>
      <c r="B700" t="s">
        <v>24</v>
      </c>
      <c r="C700" t="s">
        <v>648</v>
      </c>
      <c r="D700" t="s">
        <v>524</v>
      </c>
      <c r="E700" t="s">
        <v>525</v>
      </c>
      <c r="F700" t="s">
        <v>2608</v>
      </c>
      <c r="G700" t="s">
        <v>2607</v>
      </c>
      <c r="H700" t="s">
        <v>48</v>
      </c>
      <c r="I700" t="s">
        <v>471</v>
      </c>
      <c r="J700" s="2">
        <v>0</v>
      </c>
      <c r="K700" s="3">
        <v>283.5</v>
      </c>
      <c r="L700" t="s">
        <v>30</v>
      </c>
      <c r="M700" t="s">
        <v>31</v>
      </c>
      <c r="N700" t="s">
        <v>43</v>
      </c>
      <c r="P700" t="s">
        <v>22</v>
      </c>
      <c r="Q700" s="1">
        <v>43949.725462962961</v>
      </c>
    </row>
    <row r="701" spans="1:17" outlineLevel="2" x14ac:dyDescent="0.35">
      <c r="A701" s="1">
        <v>43881</v>
      </c>
      <c r="B701" t="s">
        <v>24</v>
      </c>
      <c r="C701" t="s">
        <v>650</v>
      </c>
      <c r="D701" t="s">
        <v>530</v>
      </c>
      <c r="E701" t="s">
        <v>531</v>
      </c>
      <c r="F701" t="s">
        <v>2608</v>
      </c>
      <c r="G701" t="s">
        <v>2607</v>
      </c>
      <c r="H701" t="s">
        <v>48</v>
      </c>
      <c r="I701" t="s">
        <v>471</v>
      </c>
      <c r="J701" s="2">
        <v>0</v>
      </c>
      <c r="K701" s="3">
        <v>448.87</v>
      </c>
      <c r="L701" t="s">
        <v>30</v>
      </c>
      <c r="M701" t="s">
        <v>31</v>
      </c>
      <c r="N701" t="s">
        <v>43</v>
      </c>
      <c r="P701" t="s">
        <v>22</v>
      </c>
      <c r="Q701" s="1">
        <v>43949.725462962961</v>
      </c>
    </row>
    <row r="702" spans="1:17" outlineLevel="2" x14ac:dyDescent="0.35">
      <c r="A702" s="1">
        <v>43881</v>
      </c>
      <c r="B702" t="s">
        <v>24</v>
      </c>
      <c r="C702" t="s">
        <v>652</v>
      </c>
      <c r="D702" t="s">
        <v>600</v>
      </c>
      <c r="E702" t="s">
        <v>601</v>
      </c>
      <c r="F702" t="s">
        <v>2608</v>
      </c>
      <c r="G702" t="s">
        <v>2607</v>
      </c>
      <c r="H702" t="s">
        <v>48</v>
      </c>
      <c r="I702" t="s">
        <v>471</v>
      </c>
      <c r="J702" s="2">
        <v>0</v>
      </c>
      <c r="K702" s="3">
        <v>496.12</v>
      </c>
      <c r="L702" t="s">
        <v>30</v>
      </c>
      <c r="M702" t="s">
        <v>31</v>
      </c>
      <c r="N702" t="s">
        <v>43</v>
      </c>
      <c r="P702" t="s">
        <v>22</v>
      </c>
      <c r="Q702" s="1">
        <v>43949.725462962961</v>
      </c>
    </row>
    <row r="703" spans="1:17" outlineLevel="2" x14ac:dyDescent="0.35">
      <c r="A703" s="1">
        <v>43885</v>
      </c>
      <c r="B703" t="s">
        <v>24</v>
      </c>
      <c r="C703" t="s">
        <v>654</v>
      </c>
      <c r="D703" t="s">
        <v>613</v>
      </c>
      <c r="E703" t="s">
        <v>614</v>
      </c>
      <c r="F703" t="s">
        <v>2608</v>
      </c>
      <c r="G703" t="s">
        <v>2607</v>
      </c>
      <c r="H703" t="s">
        <v>48</v>
      </c>
      <c r="I703" t="s">
        <v>471</v>
      </c>
      <c r="J703" s="2">
        <v>0</v>
      </c>
      <c r="K703" s="3">
        <v>304.92</v>
      </c>
      <c r="L703" t="s">
        <v>30</v>
      </c>
      <c r="M703" t="s">
        <v>31</v>
      </c>
      <c r="N703" t="s">
        <v>43</v>
      </c>
      <c r="P703" t="s">
        <v>22</v>
      </c>
      <c r="Q703" s="1">
        <v>43949.725462962961</v>
      </c>
    </row>
    <row r="704" spans="1:17" outlineLevel="2" x14ac:dyDescent="0.35">
      <c r="A704" s="1">
        <v>43885</v>
      </c>
      <c r="B704" t="s">
        <v>24</v>
      </c>
      <c r="C704" t="s">
        <v>656</v>
      </c>
      <c r="D704" t="s">
        <v>540</v>
      </c>
      <c r="E704" t="s">
        <v>541</v>
      </c>
      <c r="F704" t="s">
        <v>2608</v>
      </c>
      <c r="G704" t="s">
        <v>2607</v>
      </c>
      <c r="H704" t="s">
        <v>48</v>
      </c>
      <c r="I704" t="s">
        <v>471</v>
      </c>
      <c r="J704" s="2">
        <v>0</v>
      </c>
      <c r="K704" s="3">
        <v>180.4</v>
      </c>
      <c r="L704" t="s">
        <v>30</v>
      </c>
      <c r="M704" t="s">
        <v>31</v>
      </c>
      <c r="N704" t="s">
        <v>43</v>
      </c>
      <c r="P704" t="s">
        <v>22</v>
      </c>
      <c r="Q704" s="1">
        <v>43949.725462962961</v>
      </c>
    </row>
    <row r="705" spans="1:17" outlineLevel="2" x14ac:dyDescent="0.35">
      <c r="A705" s="1">
        <v>43886</v>
      </c>
      <c r="B705" t="s">
        <v>24</v>
      </c>
      <c r="C705" t="s">
        <v>658</v>
      </c>
      <c r="D705" t="s">
        <v>553</v>
      </c>
      <c r="E705" t="s">
        <v>554</v>
      </c>
      <c r="F705" t="s">
        <v>2608</v>
      </c>
      <c r="G705" t="s">
        <v>2607</v>
      </c>
      <c r="H705" t="s">
        <v>48</v>
      </c>
      <c r="I705" t="s">
        <v>471</v>
      </c>
      <c r="J705" s="2">
        <v>0</v>
      </c>
      <c r="K705" s="3">
        <v>151.69999999999999</v>
      </c>
      <c r="L705" t="s">
        <v>30</v>
      </c>
      <c r="M705" t="s">
        <v>31</v>
      </c>
      <c r="N705" t="s">
        <v>43</v>
      </c>
      <c r="P705" t="s">
        <v>22</v>
      </c>
      <c r="Q705" s="1">
        <v>43949.725462962961</v>
      </c>
    </row>
    <row r="706" spans="1:17" outlineLevel="2" x14ac:dyDescent="0.35">
      <c r="A706" s="1">
        <v>43887</v>
      </c>
      <c r="B706" t="s">
        <v>24</v>
      </c>
      <c r="C706" t="s">
        <v>660</v>
      </c>
      <c r="D706" t="s">
        <v>572</v>
      </c>
      <c r="E706" t="s">
        <v>573</v>
      </c>
      <c r="F706" t="s">
        <v>2608</v>
      </c>
      <c r="G706" t="s">
        <v>2607</v>
      </c>
      <c r="H706" t="s">
        <v>48</v>
      </c>
      <c r="I706" t="s">
        <v>471</v>
      </c>
      <c r="J706" s="2">
        <v>0</v>
      </c>
      <c r="K706" s="3">
        <v>94.18</v>
      </c>
      <c r="L706" t="s">
        <v>30</v>
      </c>
      <c r="M706" t="s">
        <v>31</v>
      </c>
      <c r="N706" t="s">
        <v>43</v>
      </c>
      <c r="P706" t="s">
        <v>22</v>
      </c>
      <c r="Q706" s="1">
        <v>43949.725462962961</v>
      </c>
    </row>
    <row r="707" spans="1:17" outlineLevel="2" x14ac:dyDescent="0.35">
      <c r="A707" s="1">
        <v>43887</v>
      </c>
      <c r="B707" t="s">
        <v>24</v>
      </c>
      <c r="C707" t="s">
        <v>662</v>
      </c>
      <c r="D707" t="s">
        <v>518</v>
      </c>
      <c r="E707" t="s">
        <v>519</v>
      </c>
      <c r="F707" t="s">
        <v>2608</v>
      </c>
      <c r="G707" t="s">
        <v>2607</v>
      </c>
      <c r="H707" t="s">
        <v>48</v>
      </c>
      <c r="I707" t="s">
        <v>471</v>
      </c>
      <c r="J707" s="2">
        <v>0</v>
      </c>
      <c r="K707" s="3">
        <v>53.23</v>
      </c>
      <c r="L707" t="s">
        <v>30</v>
      </c>
      <c r="M707" t="s">
        <v>31</v>
      </c>
      <c r="N707" t="s">
        <v>43</v>
      </c>
      <c r="P707" t="s">
        <v>22</v>
      </c>
      <c r="Q707" s="1">
        <v>43949.725462962961</v>
      </c>
    </row>
    <row r="708" spans="1:17" outlineLevel="2" x14ac:dyDescent="0.35">
      <c r="A708" s="1">
        <v>43888</v>
      </c>
      <c r="B708" t="s">
        <v>24</v>
      </c>
      <c r="C708" t="s">
        <v>664</v>
      </c>
      <c r="D708" t="s">
        <v>499</v>
      </c>
      <c r="E708" t="s">
        <v>500</v>
      </c>
      <c r="F708" t="s">
        <v>2608</v>
      </c>
      <c r="G708" t="s">
        <v>2607</v>
      </c>
      <c r="H708" t="s">
        <v>48</v>
      </c>
      <c r="I708" t="s">
        <v>471</v>
      </c>
      <c r="J708" s="2">
        <v>0</v>
      </c>
      <c r="K708" s="3">
        <v>141.37</v>
      </c>
      <c r="L708" t="s">
        <v>30</v>
      </c>
      <c r="M708" t="s">
        <v>31</v>
      </c>
      <c r="N708" t="s">
        <v>43</v>
      </c>
      <c r="P708" t="s">
        <v>22</v>
      </c>
      <c r="Q708" s="1">
        <v>43949.725462962961</v>
      </c>
    </row>
    <row r="709" spans="1:17" outlineLevel="2" x14ac:dyDescent="0.35">
      <c r="A709" s="1">
        <v>43888</v>
      </c>
      <c r="B709" t="s">
        <v>24</v>
      </c>
      <c r="C709" t="s">
        <v>666</v>
      </c>
      <c r="D709" t="s">
        <v>558</v>
      </c>
      <c r="E709" t="s">
        <v>559</v>
      </c>
      <c r="F709" t="s">
        <v>2608</v>
      </c>
      <c r="G709" t="s">
        <v>2607</v>
      </c>
      <c r="H709" t="s">
        <v>48</v>
      </c>
      <c r="I709" t="s">
        <v>471</v>
      </c>
      <c r="J709" s="2">
        <v>0</v>
      </c>
      <c r="K709" s="3">
        <v>102.37</v>
      </c>
      <c r="L709" t="s">
        <v>30</v>
      </c>
      <c r="M709" t="s">
        <v>31</v>
      </c>
      <c r="N709" t="s">
        <v>43</v>
      </c>
      <c r="P709" t="s">
        <v>22</v>
      </c>
      <c r="Q709" s="1">
        <v>43949.725462962961</v>
      </c>
    </row>
    <row r="710" spans="1:17" outlineLevel="2" x14ac:dyDescent="0.35">
      <c r="A710" s="1">
        <v>43889</v>
      </c>
      <c r="B710" t="s">
        <v>24</v>
      </c>
      <c r="C710" t="s">
        <v>668</v>
      </c>
      <c r="D710" t="s">
        <v>669</v>
      </c>
      <c r="E710" t="s">
        <v>670</v>
      </c>
      <c r="F710" t="s">
        <v>2608</v>
      </c>
      <c r="G710" t="s">
        <v>2607</v>
      </c>
      <c r="H710" t="s">
        <v>48</v>
      </c>
      <c r="I710" t="s">
        <v>471</v>
      </c>
      <c r="J710" s="2">
        <v>0</v>
      </c>
      <c r="K710" s="3">
        <v>49.41</v>
      </c>
      <c r="L710" t="s">
        <v>30</v>
      </c>
      <c r="M710" t="s">
        <v>31</v>
      </c>
      <c r="N710" t="s">
        <v>43</v>
      </c>
      <c r="P710" t="s">
        <v>22</v>
      </c>
      <c r="Q710" s="1">
        <v>43949.725462962961</v>
      </c>
    </row>
    <row r="711" spans="1:17" outlineLevel="2" x14ac:dyDescent="0.35">
      <c r="A711" s="1">
        <v>43889</v>
      </c>
      <c r="B711" t="s">
        <v>24</v>
      </c>
      <c r="C711" t="s">
        <v>672</v>
      </c>
      <c r="D711" t="s">
        <v>605</v>
      </c>
      <c r="E711" t="s">
        <v>606</v>
      </c>
      <c r="F711" t="s">
        <v>2608</v>
      </c>
      <c r="G711" t="s">
        <v>2607</v>
      </c>
      <c r="H711" t="s">
        <v>48</v>
      </c>
      <c r="I711" t="s">
        <v>471</v>
      </c>
      <c r="J711" s="2">
        <v>0</v>
      </c>
      <c r="K711" s="3">
        <v>22.7</v>
      </c>
      <c r="L711" t="s">
        <v>30</v>
      </c>
      <c r="M711" t="s">
        <v>31</v>
      </c>
      <c r="N711" t="s">
        <v>43</v>
      </c>
      <c r="P711" t="s">
        <v>22</v>
      </c>
      <c r="Q711" s="1">
        <v>43949.725462962961</v>
      </c>
    </row>
    <row r="712" spans="1:17" outlineLevel="2" x14ac:dyDescent="0.35">
      <c r="A712" s="1">
        <v>43890</v>
      </c>
      <c r="B712" t="s">
        <v>722</v>
      </c>
      <c r="C712" t="s">
        <v>2617</v>
      </c>
      <c r="D712" t="s">
        <v>724</v>
      </c>
      <c r="F712" t="s">
        <v>2618</v>
      </c>
      <c r="G712" t="s">
        <v>2607</v>
      </c>
      <c r="H712" t="s">
        <v>838</v>
      </c>
      <c r="J712" s="2">
        <v>0</v>
      </c>
      <c r="K712" s="3">
        <v>-24620.09</v>
      </c>
      <c r="L712" t="s">
        <v>30</v>
      </c>
      <c r="M712" t="s">
        <v>31</v>
      </c>
      <c r="N712" t="s">
        <v>43</v>
      </c>
      <c r="P712" t="s">
        <v>22</v>
      </c>
      <c r="Q712" s="1">
        <v>43949.725462962961</v>
      </c>
    </row>
    <row r="713" spans="1:17" outlineLevel="2" x14ac:dyDescent="0.35">
      <c r="A713" s="1">
        <v>43890</v>
      </c>
      <c r="B713" t="s">
        <v>722</v>
      </c>
      <c r="C713" t="s">
        <v>2617</v>
      </c>
      <c r="D713" t="s">
        <v>724</v>
      </c>
      <c r="F713" t="s">
        <v>2619</v>
      </c>
      <c r="G713" t="s">
        <v>2607</v>
      </c>
      <c r="H713" t="s">
        <v>470</v>
      </c>
      <c r="J713" s="2">
        <v>0</v>
      </c>
      <c r="K713" s="3">
        <v>1842.32</v>
      </c>
      <c r="L713" t="s">
        <v>30</v>
      </c>
      <c r="M713" t="s">
        <v>31</v>
      </c>
      <c r="N713" t="s">
        <v>43</v>
      </c>
      <c r="P713" t="s">
        <v>22</v>
      </c>
      <c r="Q713" s="1">
        <v>43949.725462962961</v>
      </c>
    </row>
    <row r="714" spans="1:17" outlineLevel="2" x14ac:dyDescent="0.35">
      <c r="A714" s="1">
        <v>43894</v>
      </c>
      <c r="B714" t="s">
        <v>24</v>
      </c>
      <c r="C714" t="s">
        <v>694</v>
      </c>
      <c r="D714" t="s">
        <v>547</v>
      </c>
      <c r="E714" t="s">
        <v>548</v>
      </c>
      <c r="F714" t="s">
        <v>2608</v>
      </c>
      <c r="G714" t="s">
        <v>2607</v>
      </c>
      <c r="H714" t="s">
        <v>48</v>
      </c>
      <c r="I714" t="s">
        <v>471</v>
      </c>
      <c r="J714" s="2">
        <v>0</v>
      </c>
      <c r="K714" s="3">
        <v>83.86</v>
      </c>
      <c r="L714" t="s">
        <v>30</v>
      </c>
      <c r="M714" t="s">
        <v>31</v>
      </c>
      <c r="N714" t="s">
        <v>43</v>
      </c>
      <c r="P714" t="s">
        <v>22</v>
      </c>
      <c r="Q714" s="1">
        <v>43949.725462962961</v>
      </c>
    </row>
    <row r="715" spans="1:17" outlineLevel="2" x14ac:dyDescent="0.35">
      <c r="A715" s="1">
        <v>43915</v>
      </c>
      <c r="B715" t="s">
        <v>24</v>
      </c>
      <c r="C715" t="s">
        <v>1452</v>
      </c>
      <c r="D715" t="s">
        <v>1334</v>
      </c>
      <c r="F715" t="s">
        <v>2606</v>
      </c>
      <c r="G715" t="s">
        <v>2607</v>
      </c>
      <c r="H715" t="s">
        <v>1103</v>
      </c>
      <c r="I715" t="s">
        <v>471</v>
      </c>
      <c r="J715" s="2">
        <v>0</v>
      </c>
      <c r="K715" s="3">
        <v>1326.12</v>
      </c>
      <c r="L715" t="s">
        <v>30</v>
      </c>
      <c r="M715" t="s">
        <v>31</v>
      </c>
      <c r="N715" t="s">
        <v>43</v>
      </c>
      <c r="P715" t="s">
        <v>22</v>
      </c>
      <c r="Q715" s="1">
        <v>43949.725462962961</v>
      </c>
    </row>
    <row r="716" spans="1:17" outlineLevel="2" x14ac:dyDescent="0.35">
      <c r="A716" s="1">
        <v>44006</v>
      </c>
      <c r="B716" t="s">
        <v>24</v>
      </c>
      <c r="C716" t="s">
        <v>1510</v>
      </c>
      <c r="D716" t="s">
        <v>1511</v>
      </c>
      <c r="F716" t="s">
        <v>2606</v>
      </c>
      <c r="G716" t="s">
        <v>2607</v>
      </c>
      <c r="H716" t="s">
        <v>1103</v>
      </c>
      <c r="I716" t="s">
        <v>471</v>
      </c>
      <c r="J716" s="2">
        <v>0</v>
      </c>
      <c r="K716" s="3">
        <v>105.14</v>
      </c>
      <c r="N716" t="s">
        <v>43</v>
      </c>
      <c r="P716" t="s">
        <v>22</v>
      </c>
      <c r="Q716" s="1">
        <v>44089.61109953704</v>
      </c>
    </row>
    <row r="717" spans="1:17" outlineLevel="2" x14ac:dyDescent="0.35">
      <c r="A717" s="1">
        <v>43658</v>
      </c>
      <c r="B717" t="s">
        <v>24</v>
      </c>
      <c r="C717" t="s">
        <v>2632</v>
      </c>
      <c r="F717" t="s">
        <v>2633</v>
      </c>
      <c r="G717" t="s">
        <v>2634</v>
      </c>
      <c r="H717" t="s">
        <v>726</v>
      </c>
      <c r="J717" s="2">
        <v>0</v>
      </c>
      <c r="K717" s="3">
        <v>150</v>
      </c>
      <c r="L717" t="s">
        <v>30</v>
      </c>
      <c r="M717" t="s">
        <v>31</v>
      </c>
      <c r="N717" t="s">
        <v>43</v>
      </c>
      <c r="P717" t="s">
        <v>22</v>
      </c>
      <c r="Q717" s="1">
        <v>43949.724814814806</v>
      </c>
    </row>
    <row r="718" spans="1:17" outlineLevel="2" x14ac:dyDescent="0.35">
      <c r="A718" s="1">
        <v>43661</v>
      </c>
      <c r="B718" t="s">
        <v>24</v>
      </c>
      <c r="C718" t="s">
        <v>2635</v>
      </c>
      <c r="F718" t="s">
        <v>2633</v>
      </c>
      <c r="G718" t="s">
        <v>2634</v>
      </c>
      <c r="H718" t="s">
        <v>23</v>
      </c>
      <c r="J718" s="2">
        <v>0</v>
      </c>
      <c r="K718" s="3">
        <v>9</v>
      </c>
      <c r="L718" t="s">
        <v>30</v>
      </c>
      <c r="M718" t="s">
        <v>31</v>
      </c>
      <c r="N718" t="s">
        <v>43</v>
      </c>
      <c r="P718" t="s">
        <v>22</v>
      </c>
      <c r="Q718" s="1">
        <v>43949.724814814806</v>
      </c>
    </row>
    <row r="719" spans="1:17" outlineLevel="2" x14ac:dyDescent="0.35">
      <c r="A719" s="1">
        <v>43661</v>
      </c>
      <c r="B719" t="s">
        <v>24</v>
      </c>
      <c r="C719" t="s">
        <v>2636</v>
      </c>
      <c r="F719" t="s">
        <v>2006</v>
      </c>
      <c r="G719" t="s">
        <v>2634</v>
      </c>
      <c r="H719" t="s">
        <v>23</v>
      </c>
      <c r="J719" s="2">
        <v>0</v>
      </c>
      <c r="K719" s="3">
        <v>302.5</v>
      </c>
      <c r="L719" t="s">
        <v>30</v>
      </c>
      <c r="M719" t="s">
        <v>31</v>
      </c>
      <c r="N719" t="s">
        <v>43</v>
      </c>
      <c r="P719" t="s">
        <v>22</v>
      </c>
      <c r="Q719" s="1">
        <v>43949.724814814806</v>
      </c>
    </row>
    <row r="720" spans="1:17" outlineLevel="2" x14ac:dyDescent="0.35">
      <c r="A720" s="1">
        <v>43668</v>
      </c>
      <c r="B720" t="s">
        <v>24</v>
      </c>
      <c r="C720" t="s">
        <v>1654</v>
      </c>
      <c r="D720" t="s">
        <v>1655</v>
      </c>
      <c r="E720" t="s">
        <v>1656</v>
      </c>
      <c r="F720" t="s">
        <v>2637</v>
      </c>
      <c r="G720" t="s">
        <v>2634</v>
      </c>
      <c r="H720" t="s">
        <v>23</v>
      </c>
      <c r="J720" s="2">
        <v>0</v>
      </c>
      <c r="K720" s="3">
        <v>1.55</v>
      </c>
      <c r="L720" t="s">
        <v>30</v>
      </c>
      <c r="M720" t="s">
        <v>31</v>
      </c>
      <c r="N720" t="s">
        <v>43</v>
      </c>
      <c r="P720" t="s">
        <v>22</v>
      </c>
      <c r="Q720" s="1">
        <v>43949.724814814806</v>
      </c>
    </row>
    <row r="721" spans="1:17" outlineLevel="2" x14ac:dyDescent="0.35">
      <c r="A721" s="1">
        <v>43668</v>
      </c>
      <c r="B721" t="s">
        <v>24</v>
      </c>
      <c r="C721" t="s">
        <v>2638</v>
      </c>
      <c r="F721" t="s">
        <v>1999</v>
      </c>
      <c r="G721" t="s">
        <v>2634</v>
      </c>
      <c r="H721" t="s">
        <v>23</v>
      </c>
      <c r="J721" s="2">
        <v>0</v>
      </c>
      <c r="K721" s="3">
        <v>532.01</v>
      </c>
      <c r="L721" t="s">
        <v>30</v>
      </c>
      <c r="M721" t="s">
        <v>31</v>
      </c>
      <c r="N721" t="s">
        <v>43</v>
      </c>
      <c r="P721" t="s">
        <v>22</v>
      </c>
      <c r="Q721" s="1">
        <v>43949.724814814806</v>
      </c>
    </row>
    <row r="722" spans="1:17" outlineLevel="2" x14ac:dyDescent="0.35">
      <c r="A722" s="1">
        <v>43673</v>
      </c>
      <c r="B722" t="s">
        <v>24</v>
      </c>
      <c r="C722" t="s">
        <v>2639</v>
      </c>
      <c r="F722" t="s">
        <v>2640</v>
      </c>
      <c r="G722" t="s">
        <v>2634</v>
      </c>
      <c r="H722" t="s">
        <v>23</v>
      </c>
      <c r="J722" s="2">
        <v>0</v>
      </c>
      <c r="K722" s="3">
        <v>57</v>
      </c>
      <c r="L722" t="s">
        <v>30</v>
      </c>
      <c r="M722" t="s">
        <v>31</v>
      </c>
      <c r="N722" t="s">
        <v>43</v>
      </c>
      <c r="P722" t="s">
        <v>22</v>
      </c>
      <c r="Q722" s="1">
        <v>43949.724814814806</v>
      </c>
    </row>
    <row r="723" spans="1:17" outlineLevel="2" x14ac:dyDescent="0.35">
      <c r="A723" s="1">
        <v>43677</v>
      </c>
      <c r="B723" t="s">
        <v>24</v>
      </c>
      <c r="C723" t="s">
        <v>2642</v>
      </c>
      <c r="F723" t="s">
        <v>2643</v>
      </c>
      <c r="G723" t="s">
        <v>2634</v>
      </c>
      <c r="H723" t="s">
        <v>23</v>
      </c>
      <c r="J723" s="2">
        <v>0</v>
      </c>
      <c r="K723" s="3">
        <v>100</v>
      </c>
      <c r="L723" t="s">
        <v>30</v>
      </c>
      <c r="M723" t="s">
        <v>31</v>
      </c>
      <c r="N723" t="s">
        <v>43</v>
      </c>
      <c r="P723" t="s">
        <v>22</v>
      </c>
      <c r="Q723" s="1">
        <v>43949.724814814806</v>
      </c>
    </row>
    <row r="724" spans="1:17" outlineLevel="2" x14ac:dyDescent="0.35">
      <c r="A724" s="1">
        <v>43677</v>
      </c>
      <c r="B724" t="s">
        <v>24</v>
      </c>
      <c r="C724" t="s">
        <v>2644</v>
      </c>
      <c r="F724" t="s">
        <v>2008</v>
      </c>
      <c r="G724" t="s">
        <v>2634</v>
      </c>
      <c r="H724" t="s">
        <v>470</v>
      </c>
      <c r="I724" t="s">
        <v>471</v>
      </c>
      <c r="J724" s="2">
        <v>1</v>
      </c>
      <c r="K724" s="3">
        <v>25.66</v>
      </c>
      <c r="L724" t="s">
        <v>30</v>
      </c>
      <c r="M724" t="s">
        <v>31</v>
      </c>
      <c r="N724" t="s">
        <v>43</v>
      </c>
      <c r="P724" t="s">
        <v>22</v>
      </c>
      <c r="Q724" s="1">
        <v>43949.724814814806</v>
      </c>
    </row>
    <row r="725" spans="1:17" outlineLevel="2" x14ac:dyDescent="0.35">
      <c r="A725" s="1">
        <v>43677</v>
      </c>
      <c r="B725" t="s">
        <v>24</v>
      </c>
      <c r="C725" t="s">
        <v>2645</v>
      </c>
      <c r="F725" t="s">
        <v>2646</v>
      </c>
      <c r="G725" t="s">
        <v>2634</v>
      </c>
      <c r="H725" t="s">
        <v>470</v>
      </c>
      <c r="I725" t="s">
        <v>471</v>
      </c>
      <c r="J725" s="2">
        <v>6.8</v>
      </c>
      <c r="K725" s="3">
        <v>174.49</v>
      </c>
      <c r="L725" t="s">
        <v>30</v>
      </c>
      <c r="M725" t="s">
        <v>31</v>
      </c>
      <c r="N725" t="s">
        <v>43</v>
      </c>
      <c r="P725" t="s">
        <v>22</v>
      </c>
      <c r="Q725" s="1">
        <v>43949.724814814806</v>
      </c>
    </row>
    <row r="726" spans="1:17" outlineLevel="2" x14ac:dyDescent="0.35">
      <c r="A726" s="1">
        <v>43692</v>
      </c>
      <c r="B726" t="s">
        <v>24</v>
      </c>
      <c r="C726" t="s">
        <v>2649</v>
      </c>
      <c r="F726" t="s">
        <v>2006</v>
      </c>
      <c r="G726" t="s">
        <v>2634</v>
      </c>
      <c r="H726" t="s">
        <v>23</v>
      </c>
      <c r="J726" s="2">
        <v>0</v>
      </c>
      <c r="K726" s="3">
        <v>302.5</v>
      </c>
      <c r="L726" t="s">
        <v>30</v>
      </c>
      <c r="M726" t="s">
        <v>31</v>
      </c>
      <c r="N726" t="s">
        <v>43</v>
      </c>
      <c r="P726" t="s">
        <v>22</v>
      </c>
      <c r="Q726" s="1">
        <v>43949.724814814806</v>
      </c>
    </row>
    <row r="727" spans="1:17" outlineLevel="2" x14ac:dyDescent="0.35">
      <c r="A727" s="1">
        <v>43699</v>
      </c>
      <c r="B727" t="s">
        <v>24</v>
      </c>
      <c r="C727" t="s">
        <v>2650</v>
      </c>
      <c r="F727" t="s">
        <v>2633</v>
      </c>
      <c r="G727" t="s">
        <v>2634</v>
      </c>
      <c r="H727" t="s">
        <v>726</v>
      </c>
      <c r="J727" s="2">
        <v>0</v>
      </c>
      <c r="K727" s="3">
        <v>250</v>
      </c>
      <c r="L727" t="s">
        <v>30</v>
      </c>
      <c r="M727" t="s">
        <v>31</v>
      </c>
      <c r="N727" t="s">
        <v>43</v>
      </c>
      <c r="P727" t="s">
        <v>22</v>
      </c>
      <c r="Q727" s="1">
        <v>43949.724814814806</v>
      </c>
    </row>
    <row r="728" spans="1:17" outlineLevel="2" x14ac:dyDescent="0.35">
      <c r="A728" s="1">
        <v>43699</v>
      </c>
      <c r="B728" t="s">
        <v>24</v>
      </c>
      <c r="C728" t="s">
        <v>2651</v>
      </c>
      <c r="F728" t="s">
        <v>2633</v>
      </c>
      <c r="G728" t="s">
        <v>2634</v>
      </c>
      <c r="H728" t="s">
        <v>726</v>
      </c>
      <c r="J728" s="2">
        <v>0</v>
      </c>
      <c r="K728" s="3">
        <v>250</v>
      </c>
      <c r="L728" t="s">
        <v>30</v>
      </c>
      <c r="M728" t="s">
        <v>31</v>
      </c>
      <c r="N728" t="s">
        <v>43</v>
      </c>
      <c r="P728" t="s">
        <v>22</v>
      </c>
      <c r="Q728" s="1">
        <v>43949.724814814806</v>
      </c>
    </row>
    <row r="729" spans="1:17" outlineLevel="2" x14ac:dyDescent="0.35">
      <c r="A729" s="1">
        <v>43699</v>
      </c>
      <c r="B729" t="s">
        <v>24</v>
      </c>
      <c r="C729" t="s">
        <v>2652</v>
      </c>
      <c r="F729" t="s">
        <v>2633</v>
      </c>
      <c r="G729" t="s">
        <v>2634</v>
      </c>
      <c r="H729" t="s">
        <v>726</v>
      </c>
      <c r="J729" s="2">
        <v>0</v>
      </c>
      <c r="K729" s="3">
        <v>250</v>
      </c>
      <c r="L729" t="s">
        <v>30</v>
      </c>
      <c r="M729" t="s">
        <v>31</v>
      </c>
      <c r="N729" t="s">
        <v>43</v>
      </c>
      <c r="P729" t="s">
        <v>22</v>
      </c>
      <c r="Q729" s="1">
        <v>43949.724814814806</v>
      </c>
    </row>
    <row r="730" spans="1:17" outlineLevel="2" x14ac:dyDescent="0.35">
      <c r="A730" s="1">
        <v>43699</v>
      </c>
      <c r="B730" t="s">
        <v>24</v>
      </c>
      <c r="C730" t="s">
        <v>2653</v>
      </c>
      <c r="F730" t="s">
        <v>2633</v>
      </c>
      <c r="G730" t="s">
        <v>2634</v>
      </c>
      <c r="H730" t="s">
        <v>726</v>
      </c>
      <c r="J730" s="2">
        <v>0</v>
      </c>
      <c r="K730" s="3">
        <v>250</v>
      </c>
      <c r="L730" t="s">
        <v>30</v>
      </c>
      <c r="M730" t="s">
        <v>31</v>
      </c>
      <c r="N730" t="s">
        <v>43</v>
      </c>
      <c r="P730" t="s">
        <v>22</v>
      </c>
      <c r="Q730" s="1">
        <v>43949.724814814806</v>
      </c>
    </row>
    <row r="731" spans="1:17" outlineLevel="2" x14ac:dyDescent="0.35">
      <c r="A731" s="1">
        <v>43699</v>
      </c>
      <c r="B731" t="s">
        <v>24</v>
      </c>
      <c r="C731" t="s">
        <v>2654</v>
      </c>
      <c r="F731" t="s">
        <v>2633</v>
      </c>
      <c r="G731" t="s">
        <v>2634</v>
      </c>
      <c r="H731" t="s">
        <v>726</v>
      </c>
      <c r="J731" s="2">
        <v>0</v>
      </c>
      <c r="K731" s="3">
        <v>250</v>
      </c>
      <c r="L731" t="s">
        <v>30</v>
      </c>
      <c r="M731" t="s">
        <v>31</v>
      </c>
      <c r="N731" t="s">
        <v>43</v>
      </c>
      <c r="P731" t="s">
        <v>22</v>
      </c>
      <c r="Q731" s="1">
        <v>43949.724814814806</v>
      </c>
    </row>
    <row r="732" spans="1:17" outlineLevel="2" x14ac:dyDescent="0.35">
      <c r="A732" s="1">
        <v>43699</v>
      </c>
      <c r="B732" t="s">
        <v>24</v>
      </c>
      <c r="C732" t="s">
        <v>2655</v>
      </c>
      <c r="F732" t="s">
        <v>2633</v>
      </c>
      <c r="G732" t="s">
        <v>2634</v>
      </c>
      <c r="H732" t="s">
        <v>726</v>
      </c>
      <c r="J732" s="2">
        <v>0</v>
      </c>
      <c r="K732" s="3">
        <v>250</v>
      </c>
      <c r="L732" t="s">
        <v>30</v>
      </c>
      <c r="M732" t="s">
        <v>31</v>
      </c>
      <c r="N732" t="s">
        <v>43</v>
      </c>
      <c r="P732" t="s">
        <v>22</v>
      </c>
      <c r="Q732" s="1">
        <v>43949.724814814806</v>
      </c>
    </row>
    <row r="733" spans="1:17" outlineLevel="2" x14ac:dyDescent="0.35">
      <c r="A733" s="1">
        <v>43707</v>
      </c>
      <c r="B733" t="s">
        <v>24</v>
      </c>
      <c r="C733" t="s">
        <v>2656</v>
      </c>
      <c r="F733" t="s">
        <v>2008</v>
      </c>
      <c r="G733" t="s">
        <v>2634</v>
      </c>
      <c r="H733" t="s">
        <v>470</v>
      </c>
      <c r="I733" t="s">
        <v>471</v>
      </c>
      <c r="J733" s="2">
        <v>1</v>
      </c>
      <c r="K733" s="3">
        <v>25.92</v>
      </c>
      <c r="L733" t="s">
        <v>30</v>
      </c>
      <c r="M733" t="s">
        <v>31</v>
      </c>
      <c r="N733" t="s">
        <v>43</v>
      </c>
      <c r="P733" t="s">
        <v>22</v>
      </c>
      <c r="Q733" s="1">
        <v>43949.724814814806</v>
      </c>
    </row>
    <row r="734" spans="1:17" outlineLevel="2" x14ac:dyDescent="0.35">
      <c r="A734" s="1">
        <v>43708</v>
      </c>
      <c r="B734" t="s">
        <v>24</v>
      </c>
      <c r="C734" t="s">
        <v>2658</v>
      </c>
      <c r="F734" t="s">
        <v>2643</v>
      </c>
      <c r="G734" t="s">
        <v>2634</v>
      </c>
      <c r="H734" t="s">
        <v>23</v>
      </c>
      <c r="J734" s="2">
        <v>0</v>
      </c>
      <c r="K734" s="3">
        <v>100</v>
      </c>
      <c r="L734" t="s">
        <v>30</v>
      </c>
      <c r="M734" t="s">
        <v>31</v>
      </c>
      <c r="N734" t="s">
        <v>43</v>
      </c>
      <c r="P734" t="s">
        <v>22</v>
      </c>
      <c r="Q734" s="1">
        <v>43949.724814814806</v>
      </c>
    </row>
    <row r="735" spans="1:17" outlineLevel="2" x14ac:dyDescent="0.35">
      <c r="A735" s="1">
        <v>43708</v>
      </c>
      <c r="B735" t="s">
        <v>24</v>
      </c>
      <c r="C735" t="s">
        <v>2659</v>
      </c>
      <c r="F735" t="s">
        <v>2640</v>
      </c>
      <c r="G735" t="s">
        <v>2634</v>
      </c>
      <c r="H735" t="s">
        <v>23</v>
      </c>
      <c r="J735" s="2">
        <v>0</v>
      </c>
      <c r="K735" s="3">
        <v>279</v>
      </c>
      <c r="L735" t="s">
        <v>30</v>
      </c>
      <c r="M735" t="s">
        <v>31</v>
      </c>
      <c r="N735" t="s">
        <v>43</v>
      </c>
      <c r="P735" t="s">
        <v>22</v>
      </c>
      <c r="Q735" s="1">
        <v>43949.724814814806</v>
      </c>
    </row>
    <row r="736" spans="1:17" outlineLevel="2" x14ac:dyDescent="0.35">
      <c r="A736" s="1">
        <v>43708</v>
      </c>
      <c r="B736" t="s">
        <v>24</v>
      </c>
      <c r="C736" t="s">
        <v>2660</v>
      </c>
      <c r="F736" t="s">
        <v>2640</v>
      </c>
      <c r="G736" t="s">
        <v>2634</v>
      </c>
      <c r="H736" t="s">
        <v>726</v>
      </c>
      <c r="J736" s="2">
        <v>0</v>
      </c>
      <c r="K736" s="3">
        <v>18</v>
      </c>
      <c r="L736" t="s">
        <v>30</v>
      </c>
      <c r="M736" t="s">
        <v>31</v>
      </c>
      <c r="N736" t="s">
        <v>43</v>
      </c>
      <c r="P736" t="s">
        <v>22</v>
      </c>
      <c r="Q736" s="1">
        <v>43949.724814814806</v>
      </c>
    </row>
    <row r="737" spans="1:17" outlineLevel="2" x14ac:dyDescent="0.35">
      <c r="A737" s="1">
        <v>43708</v>
      </c>
      <c r="B737" t="s">
        <v>24</v>
      </c>
      <c r="C737" t="s">
        <v>2662</v>
      </c>
      <c r="F737" t="s">
        <v>2646</v>
      </c>
      <c r="G737" t="s">
        <v>2634</v>
      </c>
      <c r="H737" t="s">
        <v>470</v>
      </c>
      <c r="I737" t="s">
        <v>471</v>
      </c>
      <c r="J737" s="2">
        <v>11</v>
      </c>
      <c r="K737" s="3">
        <v>285.07</v>
      </c>
      <c r="L737" t="s">
        <v>30</v>
      </c>
      <c r="M737" t="s">
        <v>31</v>
      </c>
      <c r="N737" t="s">
        <v>43</v>
      </c>
      <c r="P737" t="s">
        <v>22</v>
      </c>
      <c r="Q737" s="1">
        <v>43949.724814814806</v>
      </c>
    </row>
    <row r="738" spans="1:17" outlineLevel="2" x14ac:dyDescent="0.35">
      <c r="A738" s="1">
        <v>43724</v>
      </c>
      <c r="B738" t="s">
        <v>24</v>
      </c>
      <c r="C738" t="s">
        <v>2664</v>
      </c>
      <c r="F738" t="s">
        <v>2006</v>
      </c>
      <c r="G738" t="s">
        <v>2634</v>
      </c>
      <c r="H738" t="s">
        <v>23</v>
      </c>
      <c r="J738" s="2">
        <v>0</v>
      </c>
      <c r="K738" s="3">
        <v>302.5</v>
      </c>
      <c r="L738" t="s">
        <v>30</v>
      </c>
      <c r="M738" t="s">
        <v>31</v>
      </c>
      <c r="N738" t="s">
        <v>43</v>
      </c>
      <c r="P738" t="s">
        <v>22</v>
      </c>
      <c r="Q738" s="1">
        <v>43949.724814814806</v>
      </c>
    </row>
    <row r="739" spans="1:17" outlineLevel="2" x14ac:dyDescent="0.35">
      <c r="A739" s="1">
        <v>43736</v>
      </c>
      <c r="B739" t="s">
        <v>24</v>
      </c>
      <c r="C739" t="s">
        <v>2666</v>
      </c>
      <c r="F739" t="s">
        <v>2640</v>
      </c>
      <c r="G739" t="s">
        <v>2634</v>
      </c>
      <c r="H739" t="s">
        <v>23</v>
      </c>
      <c r="J739" s="2">
        <v>0</v>
      </c>
      <c r="K739" s="3">
        <v>84</v>
      </c>
      <c r="L739" t="s">
        <v>30</v>
      </c>
      <c r="M739" t="s">
        <v>31</v>
      </c>
      <c r="N739" t="s">
        <v>43</v>
      </c>
      <c r="P739" t="s">
        <v>22</v>
      </c>
      <c r="Q739" s="1">
        <v>43949.724814814806</v>
      </c>
    </row>
    <row r="740" spans="1:17" outlineLevel="2" x14ac:dyDescent="0.35">
      <c r="A740" s="1">
        <v>43738</v>
      </c>
      <c r="B740" t="s">
        <v>24</v>
      </c>
      <c r="C740" t="s">
        <v>2668</v>
      </c>
      <c r="F740" t="s">
        <v>2643</v>
      </c>
      <c r="G740" t="s">
        <v>2634</v>
      </c>
      <c r="H740" t="s">
        <v>23</v>
      </c>
      <c r="J740" s="2">
        <v>0</v>
      </c>
      <c r="K740" s="3">
        <v>100</v>
      </c>
      <c r="L740" t="s">
        <v>30</v>
      </c>
      <c r="M740" t="s">
        <v>31</v>
      </c>
      <c r="N740" t="s">
        <v>43</v>
      </c>
      <c r="P740" t="s">
        <v>22</v>
      </c>
      <c r="Q740" s="1">
        <v>43949.724814814806</v>
      </c>
    </row>
    <row r="741" spans="1:17" outlineLevel="2" x14ac:dyDescent="0.35">
      <c r="A741" s="1">
        <v>43738</v>
      </c>
      <c r="B741" t="s">
        <v>24</v>
      </c>
      <c r="C741" t="s">
        <v>2669</v>
      </c>
      <c r="F741" t="s">
        <v>2008</v>
      </c>
      <c r="G741" t="s">
        <v>2634</v>
      </c>
      <c r="H741" t="s">
        <v>470</v>
      </c>
      <c r="I741" t="s">
        <v>471</v>
      </c>
      <c r="J741" s="2">
        <v>1</v>
      </c>
      <c r="K741" s="3">
        <v>25.82</v>
      </c>
      <c r="L741" t="s">
        <v>30</v>
      </c>
      <c r="M741" t="s">
        <v>31</v>
      </c>
      <c r="N741" t="s">
        <v>43</v>
      </c>
      <c r="P741" t="s">
        <v>22</v>
      </c>
      <c r="Q741" s="1">
        <v>43949.724814814806</v>
      </c>
    </row>
    <row r="742" spans="1:17" outlineLevel="2" x14ac:dyDescent="0.35">
      <c r="A742" s="1">
        <v>43738</v>
      </c>
      <c r="B742" t="s">
        <v>24</v>
      </c>
      <c r="C742" t="s">
        <v>2670</v>
      </c>
      <c r="F742" t="s">
        <v>2646</v>
      </c>
      <c r="G742" t="s">
        <v>2634</v>
      </c>
      <c r="H742" t="s">
        <v>470</v>
      </c>
      <c r="I742" t="s">
        <v>471</v>
      </c>
      <c r="J742" s="2">
        <v>9</v>
      </c>
      <c r="K742" s="3">
        <v>232.34</v>
      </c>
      <c r="L742" t="s">
        <v>30</v>
      </c>
      <c r="M742" t="s">
        <v>31</v>
      </c>
      <c r="N742" t="s">
        <v>43</v>
      </c>
      <c r="P742" t="s">
        <v>22</v>
      </c>
      <c r="Q742" s="1">
        <v>43949.724814814806</v>
      </c>
    </row>
    <row r="743" spans="1:17" outlineLevel="2" x14ac:dyDescent="0.35">
      <c r="A743" s="1">
        <v>43753</v>
      </c>
      <c r="B743" t="s">
        <v>24</v>
      </c>
      <c r="C743" t="s">
        <v>2673</v>
      </c>
      <c r="F743" t="s">
        <v>2006</v>
      </c>
      <c r="G743" t="s">
        <v>2634</v>
      </c>
      <c r="H743" t="s">
        <v>23</v>
      </c>
      <c r="J743" s="2">
        <v>0</v>
      </c>
      <c r="K743" s="3">
        <v>302.5</v>
      </c>
      <c r="L743" t="s">
        <v>30</v>
      </c>
      <c r="M743" t="s">
        <v>31</v>
      </c>
      <c r="N743" t="s">
        <v>43</v>
      </c>
      <c r="P743" t="s">
        <v>22</v>
      </c>
      <c r="Q743" s="1">
        <v>43949.724814814806</v>
      </c>
    </row>
    <row r="744" spans="1:17" outlineLevel="2" x14ac:dyDescent="0.35">
      <c r="A744" s="1">
        <v>43764</v>
      </c>
      <c r="B744" t="s">
        <v>24</v>
      </c>
      <c r="C744" t="s">
        <v>2675</v>
      </c>
      <c r="F744" t="s">
        <v>2640</v>
      </c>
      <c r="G744" t="s">
        <v>2634</v>
      </c>
      <c r="H744" t="s">
        <v>23</v>
      </c>
      <c r="J744" s="2">
        <v>0</v>
      </c>
      <c r="K744" s="3">
        <v>90</v>
      </c>
      <c r="L744" t="s">
        <v>30</v>
      </c>
      <c r="M744" t="s">
        <v>31</v>
      </c>
      <c r="N744" t="s">
        <v>43</v>
      </c>
      <c r="P744" t="s">
        <v>22</v>
      </c>
      <c r="Q744" s="1">
        <v>43949.724814814806</v>
      </c>
    </row>
    <row r="745" spans="1:17" outlineLevel="2" x14ac:dyDescent="0.35">
      <c r="A745" s="1">
        <v>43769</v>
      </c>
      <c r="B745" t="s">
        <v>24</v>
      </c>
      <c r="C745" t="s">
        <v>2677</v>
      </c>
      <c r="F745" t="s">
        <v>2643</v>
      </c>
      <c r="G745" t="s">
        <v>2634</v>
      </c>
      <c r="H745" t="s">
        <v>23</v>
      </c>
      <c r="J745" s="2">
        <v>0</v>
      </c>
      <c r="K745" s="3">
        <v>100</v>
      </c>
      <c r="L745" t="s">
        <v>30</v>
      </c>
      <c r="M745" t="s">
        <v>31</v>
      </c>
      <c r="N745" t="s">
        <v>43</v>
      </c>
      <c r="P745" t="s">
        <v>22</v>
      </c>
      <c r="Q745" s="1">
        <v>43949.724814814806</v>
      </c>
    </row>
    <row r="746" spans="1:17" outlineLevel="2" x14ac:dyDescent="0.35">
      <c r="A746" s="1">
        <v>43769</v>
      </c>
      <c r="B746" t="s">
        <v>24</v>
      </c>
      <c r="C746" t="s">
        <v>2678</v>
      </c>
      <c r="F746" t="s">
        <v>2008</v>
      </c>
      <c r="G746" t="s">
        <v>2634</v>
      </c>
      <c r="H746" t="s">
        <v>470</v>
      </c>
      <c r="I746" t="s">
        <v>471</v>
      </c>
      <c r="J746" s="2">
        <v>1</v>
      </c>
      <c r="K746" s="3">
        <v>25.51</v>
      </c>
      <c r="L746" t="s">
        <v>30</v>
      </c>
      <c r="M746" t="s">
        <v>31</v>
      </c>
      <c r="N746" t="s">
        <v>43</v>
      </c>
      <c r="P746" t="s">
        <v>22</v>
      </c>
      <c r="Q746" s="1">
        <v>43949.724814814806</v>
      </c>
    </row>
    <row r="747" spans="1:17" outlineLevel="2" x14ac:dyDescent="0.35">
      <c r="A747" s="1">
        <v>43769</v>
      </c>
      <c r="B747" t="s">
        <v>24</v>
      </c>
      <c r="C747" t="s">
        <v>2679</v>
      </c>
      <c r="F747" t="s">
        <v>2646</v>
      </c>
      <c r="G747" t="s">
        <v>2634</v>
      </c>
      <c r="H747" t="s">
        <v>470</v>
      </c>
      <c r="I747" t="s">
        <v>471</v>
      </c>
      <c r="J747" s="2">
        <v>5.6</v>
      </c>
      <c r="K747" s="3">
        <v>142.86000000000001</v>
      </c>
      <c r="L747" t="s">
        <v>30</v>
      </c>
      <c r="M747" t="s">
        <v>31</v>
      </c>
      <c r="N747" t="s">
        <v>43</v>
      </c>
      <c r="P747" t="s">
        <v>22</v>
      </c>
      <c r="Q747" s="1">
        <v>43949.724814814806</v>
      </c>
    </row>
    <row r="748" spans="1:17" outlineLevel="2" x14ac:dyDescent="0.35">
      <c r="A748" s="1">
        <v>43784</v>
      </c>
      <c r="B748" t="s">
        <v>24</v>
      </c>
      <c r="C748" t="s">
        <v>2682</v>
      </c>
      <c r="F748" t="s">
        <v>2006</v>
      </c>
      <c r="G748" t="s">
        <v>2634</v>
      </c>
      <c r="H748" t="s">
        <v>23</v>
      </c>
      <c r="J748" s="2">
        <v>0</v>
      </c>
      <c r="K748" s="3">
        <v>302.5</v>
      </c>
      <c r="L748" t="s">
        <v>30</v>
      </c>
      <c r="M748" t="s">
        <v>31</v>
      </c>
      <c r="N748" t="s">
        <v>43</v>
      </c>
      <c r="P748" t="s">
        <v>22</v>
      </c>
      <c r="Q748" s="1">
        <v>43949.724814814806</v>
      </c>
    </row>
    <row r="749" spans="1:17" outlineLevel="2" x14ac:dyDescent="0.35">
      <c r="A749" s="1">
        <v>43798</v>
      </c>
      <c r="B749" t="s">
        <v>24</v>
      </c>
      <c r="C749" t="s">
        <v>2683</v>
      </c>
      <c r="F749" t="s">
        <v>2008</v>
      </c>
      <c r="G749" t="s">
        <v>2634</v>
      </c>
      <c r="H749" t="s">
        <v>470</v>
      </c>
      <c r="I749" t="s">
        <v>471</v>
      </c>
      <c r="J749" s="2">
        <v>1</v>
      </c>
      <c r="K749" s="3">
        <v>25.52</v>
      </c>
      <c r="L749" t="s">
        <v>30</v>
      </c>
      <c r="M749" t="s">
        <v>31</v>
      </c>
      <c r="N749" t="s">
        <v>43</v>
      </c>
      <c r="P749" t="s">
        <v>22</v>
      </c>
      <c r="Q749" s="1">
        <v>43949.724814814806</v>
      </c>
    </row>
    <row r="750" spans="1:17" outlineLevel="2" x14ac:dyDescent="0.35">
      <c r="A750" s="1">
        <v>43799</v>
      </c>
      <c r="B750" t="s">
        <v>24</v>
      </c>
      <c r="C750" t="s">
        <v>2685</v>
      </c>
      <c r="F750" t="s">
        <v>2643</v>
      </c>
      <c r="G750" t="s">
        <v>2634</v>
      </c>
      <c r="H750" t="s">
        <v>23</v>
      </c>
      <c r="J750" s="2">
        <v>0</v>
      </c>
      <c r="K750" s="3">
        <v>100</v>
      </c>
      <c r="L750" t="s">
        <v>30</v>
      </c>
      <c r="M750" t="s">
        <v>31</v>
      </c>
      <c r="N750" t="s">
        <v>43</v>
      </c>
      <c r="P750" t="s">
        <v>22</v>
      </c>
      <c r="Q750" s="1">
        <v>43949.724814814806</v>
      </c>
    </row>
    <row r="751" spans="1:17" outlineLevel="2" x14ac:dyDescent="0.35">
      <c r="A751" s="1">
        <v>43799</v>
      </c>
      <c r="B751" t="s">
        <v>24</v>
      </c>
      <c r="C751" t="s">
        <v>2686</v>
      </c>
      <c r="F751" t="s">
        <v>2640</v>
      </c>
      <c r="G751" t="s">
        <v>2634</v>
      </c>
      <c r="H751" t="s">
        <v>23</v>
      </c>
      <c r="J751" s="2">
        <v>0</v>
      </c>
      <c r="K751" s="3">
        <v>78</v>
      </c>
      <c r="L751" t="s">
        <v>30</v>
      </c>
      <c r="M751" t="s">
        <v>31</v>
      </c>
      <c r="N751" t="s">
        <v>43</v>
      </c>
      <c r="P751" t="s">
        <v>22</v>
      </c>
      <c r="Q751" s="1">
        <v>43949.724814814806</v>
      </c>
    </row>
    <row r="752" spans="1:17" outlineLevel="2" x14ac:dyDescent="0.35">
      <c r="A752" s="1">
        <v>43799</v>
      </c>
      <c r="B752" t="s">
        <v>24</v>
      </c>
      <c r="C752" t="s">
        <v>2688</v>
      </c>
      <c r="F752" t="s">
        <v>2646</v>
      </c>
      <c r="G752" t="s">
        <v>2634</v>
      </c>
      <c r="H752" t="s">
        <v>470</v>
      </c>
      <c r="I752" t="s">
        <v>471</v>
      </c>
      <c r="J752" s="2">
        <v>5.2</v>
      </c>
      <c r="K752" s="3">
        <v>132.68</v>
      </c>
      <c r="L752" t="s">
        <v>30</v>
      </c>
      <c r="M752" t="s">
        <v>31</v>
      </c>
      <c r="N752" t="s">
        <v>43</v>
      </c>
      <c r="P752" t="s">
        <v>22</v>
      </c>
      <c r="Q752" s="1">
        <v>43949.724814814806</v>
      </c>
    </row>
    <row r="753" spans="1:17" outlineLevel="2" x14ac:dyDescent="0.35">
      <c r="A753" s="1">
        <v>43815</v>
      </c>
      <c r="B753" t="s">
        <v>24</v>
      </c>
      <c r="C753" t="s">
        <v>2690</v>
      </c>
      <c r="F753" t="s">
        <v>2006</v>
      </c>
      <c r="G753" t="s">
        <v>2634</v>
      </c>
      <c r="H753" t="s">
        <v>23</v>
      </c>
      <c r="J753" s="2">
        <v>0</v>
      </c>
      <c r="K753" s="3">
        <v>302.5</v>
      </c>
      <c r="L753" t="s">
        <v>30</v>
      </c>
      <c r="M753" t="s">
        <v>31</v>
      </c>
      <c r="N753" t="s">
        <v>43</v>
      </c>
      <c r="P753" t="s">
        <v>22</v>
      </c>
      <c r="Q753" s="1">
        <v>43949.724814814806</v>
      </c>
    </row>
    <row r="754" spans="1:17" outlineLevel="2" x14ac:dyDescent="0.35">
      <c r="A754" s="1">
        <v>43827</v>
      </c>
      <c r="B754" t="s">
        <v>24</v>
      </c>
      <c r="C754" t="s">
        <v>2691</v>
      </c>
      <c r="F754" t="s">
        <v>2640</v>
      </c>
      <c r="G754" t="s">
        <v>2634</v>
      </c>
      <c r="H754" t="s">
        <v>23</v>
      </c>
      <c r="J754" s="2">
        <v>0</v>
      </c>
      <c r="K754" s="3">
        <v>33</v>
      </c>
      <c r="L754" t="s">
        <v>30</v>
      </c>
      <c r="M754" t="s">
        <v>31</v>
      </c>
      <c r="N754" t="s">
        <v>43</v>
      </c>
      <c r="P754" t="s">
        <v>22</v>
      </c>
      <c r="Q754" s="1">
        <v>43949.724814814806</v>
      </c>
    </row>
    <row r="755" spans="1:17" outlineLevel="2" x14ac:dyDescent="0.35">
      <c r="A755" s="1">
        <v>43830</v>
      </c>
      <c r="B755" t="s">
        <v>24</v>
      </c>
      <c r="C755" t="s">
        <v>2693</v>
      </c>
      <c r="F755" t="s">
        <v>2643</v>
      </c>
      <c r="G755" t="s">
        <v>2634</v>
      </c>
      <c r="H755" t="s">
        <v>23</v>
      </c>
      <c r="J755" s="2">
        <v>0</v>
      </c>
      <c r="K755" s="3">
        <v>100</v>
      </c>
      <c r="L755" t="s">
        <v>30</v>
      </c>
      <c r="M755" t="s">
        <v>31</v>
      </c>
      <c r="N755" t="s">
        <v>43</v>
      </c>
      <c r="P755" t="s">
        <v>22</v>
      </c>
      <c r="Q755" s="1">
        <v>43949.724814814806</v>
      </c>
    </row>
    <row r="756" spans="1:17" outlineLevel="2" x14ac:dyDescent="0.35">
      <c r="A756" s="1">
        <v>43830</v>
      </c>
      <c r="B756" t="s">
        <v>24</v>
      </c>
      <c r="C756" t="s">
        <v>2694</v>
      </c>
      <c r="F756" t="s">
        <v>2008</v>
      </c>
      <c r="G756" t="s">
        <v>2634</v>
      </c>
      <c r="H756" t="s">
        <v>470</v>
      </c>
      <c r="I756" t="s">
        <v>471</v>
      </c>
      <c r="J756" s="2">
        <v>1</v>
      </c>
      <c r="K756" s="3">
        <v>25.41</v>
      </c>
      <c r="L756" t="s">
        <v>30</v>
      </c>
      <c r="M756" t="s">
        <v>31</v>
      </c>
      <c r="N756" t="s">
        <v>43</v>
      </c>
      <c r="P756" t="s">
        <v>22</v>
      </c>
      <c r="Q756" s="1">
        <v>43949.724814814806</v>
      </c>
    </row>
    <row r="757" spans="1:17" outlineLevel="2" x14ac:dyDescent="0.35">
      <c r="A757" s="1">
        <v>43830</v>
      </c>
      <c r="B757" t="s">
        <v>24</v>
      </c>
      <c r="C757" t="s">
        <v>2695</v>
      </c>
      <c r="F757" t="s">
        <v>2646</v>
      </c>
      <c r="G757" t="s">
        <v>2634</v>
      </c>
      <c r="H757" t="s">
        <v>470</v>
      </c>
      <c r="I757" t="s">
        <v>471</v>
      </c>
      <c r="J757" s="2">
        <v>7.2</v>
      </c>
      <c r="K757" s="3">
        <v>182.95</v>
      </c>
      <c r="L757" t="s">
        <v>30</v>
      </c>
      <c r="M757" t="s">
        <v>31</v>
      </c>
      <c r="N757" t="s">
        <v>43</v>
      </c>
      <c r="P757" t="s">
        <v>22</v>
      </c>
      <c r="Q757" s="1">
        <v>43949.724814814806</v>
      </c>
    </row>
    <row r="758" spans="1:17" outlineLevel="2" x14ac:dyDescent="0.35">
      <c r="A758" s="1">
        <v>43855</v>
      </c>
      <c r="B758" t="s">
        <v>24</v>
      </c>
      <c r="C758" t="s">
        <v>2702</v>
      </c>
      <c r="F758" t="s">
        <v>2640</v>
      </c>
      <c r="G758" t="s">
        <v>2634</v>
      </c>
      <c r="H758" t="s">
        <v>23</v>
      </c>
      <c r="J758" s="2">
        <v>0</v>
      </c>
      <c r="K758" s="3">
        <v>57</v>
      </c>
      <c r="L758" t="s">
        <v>30</v>
      </c>
      <c r="M758" t="s">
        <v>31</v>
      </c>
      <c r="N758" t="s">
        <v>43</v>
      </c>
      <c r="P758" t="s">
        <v>22</v>
      </c>
      <c r="Q758" s="1">
        <v>43949.724814814806</v>
      </c>
    </row>
    <row r="759" spans="1:17" outlineLevel="2" x14ac:dyDescent="0.35">
      <c r="A759" s="1">
        <v>43861</v>
      </c>
      <c r="B759" t="s">
        <v>24</v>
      </c>
      <c r="C759" t="s">
        <v>2704</v>
      </c>
      <c r="F759" t="s">
        <v>2643</v>
      </c>
      <c r="G759" t="s">
        <v>2634</v>
      </c>
      <c r="H759" t="s">
        <v>23</v>
      </c>
      <c r="J759" s="2">
        <v>0</v>
      </c>
      <c r="K759" s="3">
        <v>100</v>
      </c>
      <c r="L759" t="s">
        <v>30</v>
      </c>
      <c r="M759" t="s">
        <v>31</v>
      </c>
      <c r="N759" t="s">
        <v>43</v>
      </c>
      <c r="P759" t="s">
        <v>22</v>
      </c>
      <c r="Q759" s="1">
        <v>43949.724814814806</v>
      </c>
    </row>
    <row r="760" spans="1:17" outlineLevel="2" x14ac:dyDescent="0.35">
      <c r="A760" s="1">
        <v>43861</v>
      </c>
      <c r="B760" t="s">
        <v>24</v>
      </c>
      <c r="C760" t="s">
        <v>2705</v>
      </c>
      <c r="F760" t="s">
        <v>2008</v>
      </c>
      <c r="G760" t="s">
        <v>2634</v>
      </c>
      <c r="H760" t="s">
        <v>470</v>
      </c>
      <c r="I760" t="s">
        <v>471</v>
      </c>
      <c r="J760" s="2">
        <v>1</v>
      </c>
      <c r="K760" s="3">
        <v>25.21</v>
      </c>
      <c r="L760" t="s">
        <v>30</v>
      </c>
      <c r="M760" t="s">
        <v>31</v>
      </c>
      <c r="N760" t="s">
        <v>43</v>
      </c>
      <c r="P760" t="s">
        <v>22</v>
      </c>
      <c r="Q760" s="1">
        <v>43949.724814814806</v>
      </c>
    </row>
    <row r="761" spans="1:17" outlineLevel="2" x14ac:dyDescent="0.35">
      <c r="A761" s="1">
        <v>43861</v>
      </c>
      <c r="B761" t="s">
        <v>24</v>
      </c>
      <c r="C761" t="s">
        <v>2706</v>
      </c>
      <c r="F761" t="s">
        <v>2646</v>
      </c>
      <c r="G761" t="s">
        <v>2634</v>
      </c>
      <c r="H761" t="s">
        <v>470</v>
      </c>
      <c r="I761" t="s">
        <v>471</v>
      </c>
      <c r="J761" s="2">
        <v>5</v>
      </c>
      <c r="K761" s="3">
        <v>126.05</v>
      </c>
      <c r="L761" t="s">
        <v>30</v>
      </c>
      <c r="M761" t="s">
        <v>31</v>
      </c>
      <c r="N761" t="s">
        <v>43</v>
      </c>
      <c r="P761" t="s">
        <v>22</v>
      </c>
      <c r="Q761" s="1">
        <v>43949.724814814806</v>
      </c>
    </row>
    <row r="762" spans="1:17" outlineLevel="2" x14ac:dyDescent="0.35">
      <c r="A762" s="1">
        <v>43889</v>
      </c>
      <c r="B762" t="s">
        <v>24</v>
      </c>
      <c r="C762" t="s">
        <v>2709</v>
      </c>
      <c r="F762" t="s">
        <v>2008</v>
      </c>
      <c r="G762" t="s">
        <v>2634</v>
      </c>
      <c r="H762" t="s">
        <v>470</v>
      </c>
      <c r="I762" t="s">
        <v>471</v>
      </c>
      <c r="J762" s="2">
        <v>1</v>
      </c>
      <c r="K762" s="3">
        <v>25.39</v>
      </c>
      <c r="L762" t="s">
        <v>30</v>
      </c>
      <c r="M762" t="s">
        <v>31</v>
      </c>
      <c r="N762" t="s">
        <v>43</v>
      </c>
      <c r="P762" t="s">
        <v>22</v>
      </c>
      <c r="Q762" s="1">
        <v>43949.724814814806</v>
      </c>
    </row>
    <row r="763" spans="1:17" outlineLevel="2" x14ac:dyDescent="0.35">
      <c r="A763" s="1">
        <v>43890</v>
      </c>
      <c r="B763" t="s">
        <v>24</v>
      </c>
      <c r="C763" t="s">
        <v>2711</v>
      </c>
      <c r="F763" t="s">
        <v>2643</v>
      </c>
      <c r="G763" t="s">
        <v>2634</v>
      </c>
      <c r="H763" t="s">
        <v>23</v>
      </c>
      <c r="J763" s="2">
        <v>0</v>
      </c>
      <c r="K763" s="3">
        <v>100</v>
      </c>
      <c r="L763" t="s">
        <v>30</v>
      </c>
      <c r="M763" t="s">
        <v>31</v>
      </c>
      <c r="N763" t="s">
        <v>43</v>
      </c>
      <c r="P763" t="s">
        <v>22</v>
      </c>
      <c r="Q763" s="1">
        <v>43949.724814814806</v>
      </c>
    </row>
    <row r="764" spans="1:17" outlineLevel="2" x14ac:dyDescent="0.35">
      <c r="A764" s="1">
        <v>43890</v>
      </c>
      <c r="B764" t="s">
        <v>24</v>
      </c>
      <c r="C764" t="s">
        <v>2712</v>
      </c>
      <c r="F764" t="s">
        <v>2640</v>
      </c>
      <c r="G764" t="s">
        <v>2634</v>
      </c>
      <c r="H764" t="s">
        <v>23</v>
      </c>
      <c r="J764" s="2">
        <v>0</v>
      </c>
      <c r="K764" s="3">
        <v>291</v>
      </c>
      <c r="L764" t="s">
        <v>30</v>
      </c>
      <c r="M764" t="s">
        <v>31</v>
      </c>
      <c r="N764" t="s">
        <v>43</v>
      </c>
      <c r="P764" t="s">
        <v>22</v>
      </c>
      <c r="Q764" s="1">
        <v>43949.724814814806</v>
      </c>
    </row>
    <row r="765" spans="1:17" outlineLevel="2" x14ac:dyDescent="0.35">
      <c r="A765" s="1">
        <v>43890</v>
      </c>
      <c r="B765" t="s">
        <v>24</v>
      </c>
      <c r="C765" t="s">
        <v>2714</v>
      </c>
      <c r="F765" t="s">
        <v>2646</v>
      </c>
      <c r="G765" t="s">
        <v>2634</v>
      </c>
      <c r="H765" t="s">
        <v>470</v>
      </c>
      <c r="I765" t="s">
        <v>471</v>
      </c>
      <c r="J765" s="2">
        <v>11.4</v>
      </c>
      <c r="K765" s="3">
        <v>289.45</v>
      </c>
      <c r="L765" t="s">
        <v>30</v>
      </c>
      <c r="M765" t="s">
        <v>31</v>
      </c>
      <c r="N765" t="s">
        <v>43</v>
      </c>
      <c r="P765" t="s">
        <v>22</v>
      </c>
      <c r="Q765" s="1">
        <v>43949.724814814806</v>
      </c>
    </row>
    <row r="766" spans="1:17" outlineLevel="2" x14ac:dyDescent="0.35">
      <c r="A766" s="1">
        <v>43901</v>
      </c>
      <c r="B766" t="s">
        <v>24</v>
      </c>
      <c r="C766" t="s">
        <v>2716</v>
      </c>
      <c r="F766" t="s">
        <v>2008</v>
      </c>
      <c r="G766" t="s">
        <v>2634</v>
      </c>
      <c r="H766" t="s">
        <v>470</v>
      </c>
      <c r="I766" t="s">
        <v>471</v>
      </c>
      <c r="J766" s="2">
        <v>20</v>
      </c>
      <c r="K766" s="3">
        <v>515.4</v>
      </c>
      <c r="L766" t="s">
        <v>30</v>
      </c>
      <c r="M766" t="s">
        <v>31</v>
      </c>
      <c r="N766" t="s">
        <v>43</v>
      </c>
      <c r="P766" t="s">
        <v>22</v>
      </c>
      <c r="Q766" s="1">
        <v>43949.724814814806</v>
      </c>
    </row>
    <row r="767" spans="1:17" outlineLevel="2" x14ac:dyDescent="0.35">
      <c r="A767" s="1">
        <v>43915</v>
      </c>
      <c r="B767" t="s">
        <v>24</v>
      </c>
      <c r="C767" t="s">
        <v>2717</v>
      </c>
      <c r="F767" t="s">
        <v>2633</v>
      </c>
      <c r="G767" t="s">
        <v>2634</v>
      </c>
      <c r="H767" t="s">
        <v>23</v>
      </c>
      <c r="J767" s="2">
        <v>0</v>
      </c>
      <c r="K767" s="3">
        <v>5</v>
      </c>
      <c r="L767" t="s">
        <v>30</v>
      </c>
      <c r="M767" t="s">
        <v>31</v>
      </c>
      <c r="N767" t="s">
        <v>43</v>
      </c>
      <c r="P767" t="s">
        <v>22</v>
      </c>
      <c r="Q767" s="1">
        <v>43949.724814814806</v>
      </c>
    </row>
    <row r="768" spans="1:17" outlineLevel="2" x14ac:dyDescent="0.35">
      <c r="A768" s="1">
        <v>43918</v>
      </c>
      <c r="B768" t="s">
        <v>24</v>
      </c>
      <c r="C768" t="s">
        <v>2718</v>
      </c>
      <c r="F768" t="s">
        <v>2640</v>
      </c>
      <c r="G768" t="s">
        <v>2634</v>
      </c>
      <c r="H768" t="s">
        <v>23</v>
      </c>
      <c r="J768" s="2">
        <v>0</v>
      </c>
      <c r="K768" s="3">
        <v>369</v>
      </c>
      <c r="L768" t="s">
        <v>30</v>
      </c>
      <c r="M768" t="s">
        <v>31</v>
      </c>
      <c r="N768" t="s">
        <v>43</v>
      </c>
      <c r="P768" t="s">
        <v>22</v>
      </c>
      <c r="Q768" s="1">
        <v>43949.724814814806</v>
      </c>
    </row>
    <row r="769" spans="1:17" outlineLevel="2" x14ac:dyDescent="0.35">
      <c r="A769" s="1">
        <v>43921</v>
      </c>
      <c r="B769" t="s">
        <v>24</v>
      </c>
      <c r="C769" t="s">
        <v>2720</v>
      </c>
      <c r="F769" t="s">
        <v>2643</v>
      </c>
      <c r="G769" t="s">
        <v>2634</v>
      </c>
      <c r="H769" t="s">
        <v>23</v>
      </c>
      <c r="J769" s="2">
        <v>0</v>
      </c>
      <c r="K769" s="3">
        <v>100</v>
      </c>
      <c r="L769" t="s">
        <v>30</v>
      </c>
      <c r="M769" t="s">
        <v>31</v>
      </c>
      <c r="N769" t="s">
        <v>43</v>
      </c>
      <c r="P769" t="s">
        <v>22</v>
      </c>
      <c r="Q769" s="1">
        <v>43949.724814814806</v>
      </c>
    </row>
    <row r="770" spans="1:17" outlineLevel="2" x14ac:dyDescent="0.35">
      <c r="A770" s="1">
        <v>43921</v>
      </c>
      <c r="B770" t="s">
        <v>24</v>
      </c>
      <c r="C770" t="s">
        <v>2721</v>
      </c>
      <c r="F770" t="s">
        <v>2008</v>
      </c>
      <c r="G770" t="s">
        <v>2634</v>
      </c>
      <c r="H770" t="s">
        <v>470</v>
      </c>
      <c r="I770" t="s">
        <v>471</v>
      </c>
      <c r="J770" s="2">
        <v>1</v>
      </c>
      <c r="K770" s="3">
        <v>27.33</v>
      </c>
      <c r="L770" t="s">
        <v>30</v>
      </c>
      <c r="M770" t="s">
        <v>31</v>
      </c>
      <c r="N770" t="s">
        <v>43</v>
      </c>
      <c r="P770" t="s">
        <v>22</v>
      </c>
      <c r="Q770" s="1">
        <v>43949.724814814806</v>
      </c>
    </row>
    <row r="771" spans="1:17" outlineLevel="2" x14ac:dyDescent="0.35">
      <c r="A771" s="1">
        <v>43921</v>
      </c>
      <c r="B771" t="s">
        <v>24</v>
      </c>
      <c r="C771" t="s">
        <v>2722</v>
      </c>
      <c r="F771" t="s">
        <v>2646</v>
      </c>
      <c r="G771" t="s">
        <v>2634</v>
      </c>
      <c r="H771" t="s">
        <v>470</v>
      </c>
      <c r="I771" t="s">
        <v>471</v>
      </c>
      <c r="J771" s="2">
        <v>15.8</v>
      </c>
      <c r="K771" s="3">
        <v>431.74</v>
      </c>
      <c r="L771" t="s">
        <v>30</v>
      </c>
      <c r="M771" t="s">
        <v>31</v>
      </c>
      <c r="N771" t="s">
        <v>43</v>
      </c>
      <c r="P771" t="s">
        <v>22</v>
      </c>
      <c r="Q771" s="1">
        <v>43949.724814814806</v>
      </c>
    </row>
    <row r="772" spans="1:17" outlineLevel="2" x14ac:dyDescent="0.35">
      <c r="A772" s="1">
        <v>43861</v>
      </c>
      <c r="B772" t="s">
        <v>1111</v>
      </c>
      <c r="C772" t="s">
        <v>2768</v>
      </c>
      <c r="D772" t="s">
        <v>1611</v>
      </c>
      <c r="F772" t="s">
        <v>2769</v>
      </c>
      <c r="G772" t="s">
        <v>2767</v>
      </c>
      <c r="H772" t="s">
        <v>1609</v>
      </c>
      <c r="J772" s="2">
        <v>0</v>
      </c>
      <c r="K772" s="3">
        <v>100</v>
      </c>
      <c r="L772" t="s">
        <v>30</v>
      </c>
      <c r="M772" t="s">
        <v>31</v>
      </c>
      <c r="N772" t="s">
        <v>43</v>
      </c>
      <c r="P772" t="s">
        <v>22</v>
      </c>
      <c r="Q772" s="1">
        <v>43949.722071759257</v>
      </c>
    </row>
    <row r="773" spans="1:17" outlineLevel="1" x14ac:dyDescent="0.35">
      <c r="K773" s="3">
        <f>SUBTOTAL(9,K678:K772)</f>
        <v>5322.6299999999992</v>
      </c>
      <c r="N773" s="4" t="s">
        <v>3161</v>
      </c>
      <c r="Q773" s="1">
        <f>SUBTOTAL(9,Q592:Q772)</f>
        <v>7955425.0514004519</v>
      </c>
    </row>
    <row r="774" spans="1:17" outlineLevel="2" x14ac:dyDescent="0.35">
      <c r="A774" s="1">
        <v>43894</v>
      </c>
      <c r="B774" t="s">
        <v>24</v>
      </c>
      <c r="C774" t="s">
        <v>399</v>
      </c>
      <c r="F774" t="s">
        <v>398</v>
      </c>
      <c r="G774" t="s">
        <v>23</v>
      </c>
      <c r="H774" t="s">
        <v>400</v>
      </c>
      <c r="J774" s="2">
        <v>0</v>
      </c>
      <c r="K774" s="3">
        <v>4400</v>
      </c>
      <c r="L774" t="s">
        <v>30</v>
      </c>
      <c r="M774" t="s">
        <v>31</v>
      </c>
      <c r="N774" t="s">
        <v>401</v>
      </c>
      <c r="P774" t="s">
        <v>22</v>
      </c>
      <c r="Q774" s="1">
        <v>43949.722777777781</v>
      </c>
    </row>
    <row r="775" spans="1:17" outlineLevel="2" x14ac:dyDescent="0.35">
      <c r="A775" s="1">
        <v>43896</v>
      </c>
      <c r="B775" t="s">
        <v>24</v>
      </c>
      <c r="C775" t="s">
        <v>405</v>
      </c>
      <c r="F775" t="s">
        <v>236</v>
      </c>
      <c r="G775" t="s">
        <v>23</v>
      </c>
      <c r="H775" t="s">
        <v>400</v>
      </c>
      <c r="J775" s="2">
        <v>0</v>
      </c>
      <c r="K775" s="3">
        <v>4400</v>
      </c>
      <c r="L775" t="s">
        <v>30</v>
      </c>
      <c r="M775" t="s">
        <v>31</v>
      </c>
      <c r="N775" t="s">
        <v>401</v>
      </c>
      <c r="P775" t="s">
        <v>22</v>
      </c>
      <c r="Q775" s="1">
        <v>43949.722777777781</v>
      </c>
    </row>
    <row r="776" spans="1:17" outlineLevel="2" x14ac:dyDescent="0.35">
      <c r="A776" s="1">
        <v>43896</v>
      </c>
      <c r="B776" t="s">
        <v>24</v>
      </c>
      <c r="C776" t="s">
        <v>423</v>
      </c>
      <c r="F776" t="s">
        <v>344</v>
      </c>
      <c r="G776" t="s">
        <v>23</v>
      </c>
      <c r="H776" t="s">
        <v>400</v>
      </c>
      <c r="J776" s="2">
        <v>0</v>
      </c>
      <c r="K776" s="3">
        <v>4400</v>
      </c>
      <c r="L776" t="s">
        <v>30</v>
      </c>
      <c r="M776" t="s">
        <v>31</v>
      </c>
      <c r="N776" t="s">
        <v>401</v>
      </c>
      <c r="P776" t="s">
        <v>22</v>
      </c>
      <c r="Q776" s="1">
        <v>43949.722777777781</v>
      </c>
    </row>
    <row r="777" spans="1:17" outlineLevel="2" x14ac:dyDescent="0.35">
      <c r="A777" s="1">
        <v>43899</v>
      </c>
      <c r="B777" t="s">
        <v>24</v>
      </c>
      <c r="C777" t="s">
        <v>429</v>
      </c>
      <c r="F777" t="s">
        <v>239</v>
      </c>
      <c r="G777" t="s">
        <v>23</v>
      </c>
      <c r="H777" t="s">
        <v>400</v>
      </c>
      <c r="J777" s="2">
        <v>0</v>
      </c>
      <c r="K777" s="3">
        <v>4400</v>
      </c>
      <c r="L777" t="s">
        <v>30</v>
      </c>
      <c r="M777" t="s">
        <v>31</v>
      </c>
      <c r="N777" t="s">
        <v>401</v>
      </c>
      <c r="P777" t="s">
        <v>22</v>
      </c>
      <c r="Q777" s="1">
        <v>43949.722777777781</v>
      </c>
    </row>
    <row r="778" spans="1:17" outlineLevel="2" x14ac:dyDescent="0.35">
      <c r="A778" s="1">
        <v>43899</v>
      </c>
      <c r="B778" t="s">
        <v>24</v>
      </c>
      <c r="C778" t="s">
        <v>430</v>
      </c>
      <c r="F778" t="s">
        <v>50</v>
      </c>
      <c r="G778" t="s">
        <v>23</v>
      </c>
      <c r="H778" t="s">
        <v>400</v>
      </c>
      <c r="J778" s="2">
        <v>0</v>
      </c>
      <c r="K778" s="3">
        <v>4400</v>
      </c>
      <c r="L778" t="s">
        <v>30</v>
      </c>
      <c r="M778" t="s">
        <v>31</v>
      </c>
      <c r="N778" t="s">
        <v>401</v>
      </c>
      <c r="P778" t="s">
        <v>22</v>
      </c>
      <c r="Q778" s="1">
        <v>43949.722777777781</v>
      </c>
    </row>
    <row r="779" spans="1:17" outlineLevel="2" x14ac:dyDescent="0.35">
      <c r="A779" s="1">
        <v>43901</v>
      </c>
      <c r="B779" t="s">
        <v>24</v>
      </c>
      <c r="C779" t="s">
        <v>433</v>
      </c>
      <c r="F779" t="s">
        <v>434</v>
      </c>
      <c r="G779" t="s">
        <v>23</v>
      </c>
      <c r="H779" t="s">
        <v>400</v>
      </c>
      <c r="J779" s="2">
        <v>0</v>
      </c>
      <c r="K779" s="3">
        <v>4400</v>
      </c>
      <c r="L779" t="s">
        <v>30</v>
      </c>
      <c r="M779" t="s">
        <v>31</v>
      </c>
      <c r="N779" t="s">
        <v>401</v>
      </c>
      <c r="P779" t="s">
        <v>22</v>
      </c>
      <c r="Q779" s="1">
        <v>43949.722777777781</v>
      </c>
    </row>
    <row r="780" spans="1:17" outlineLevel="2" x14ac:dyDescent="0.35">
      <c r="A780" s="1">
        <v>43907</v>
      </c>
      <c r="B780" t="s">
        <v>24</v>
      </c>
      <c r="C780" t="s">
        <v>440</v>
      </c>
      <c r="F780" t="s">
        <v>364</v>
      </c>
      <c r="G780" t="s">
        <v>23</v>
      </c>
      <c r="H780" t="s">
        <v>400</v>
      </c>
      <c r="J780" s="2">
        <v>0</v>
      </c>
      <c r="K780" s="3">
        <v>4400</v>
      </c>
      <c r="L780" t="s">
        <v>30</v>
      </c>
      <c r="M780" t="s">
        <v>31</v>
      </c>
      <c r="N780" t="s">
        <v>401</v>
      </c>
      <c r="P780" t="s">
        <v>22</v>
      </c>
      <c r="Q780" s="1">
        <v>43949.722777777781</v>
      </c>
    </row>
    <row r="781" spans="1:17" outlineLevel="2" x14ac:dyDescent="0.35">
      <c r="A781" s="1">
        <v>43913</v>
      </c>
      <c r="B781" t="s">
        <v>24</v>
      </c>
      <c r="C781" t="s">
        <v>443</v>
      </c>
      <c r="F781" t="s">
        <v>444</v>
      </c>
      <c r="G781" t="s">
        <v>23</v>
      </c>
      <c r="H781" t="s">
        <v>400</v>
      </c>
      <c r="J781" s="2">
        <v>0</v>
      </c>
      <c r="K781" s="3">
        <v>6400</v>
      </c>
      <c r="L781" t="s">
        <v>30</v>
      </c>
      <c r="M781" t="s">
        <v>31</v>
      </c>
      <c r="N781" t="s">
        <v>401</v>
      </c>
      <c r="P781" t="s">
        <v>22</v>
      </c>
      <c r="Q781" s="1">
        <v>43949.722777777781</v>
      </c>
    </row>
    <row r="782" spans="1:17" outlineLevel="2" x14ac:dyDescent="0.35">
      <c r="A782" s="1">
        <v>43916</v>
      </c>
      <c r="B782" t="s">
        <v>24</v>
      </c>
      <c r="C782" t="s">
        <v>1825</v>
      </c>
      <c r="F782" t="s">
        <v>398</v>
      </c>
      <c r="G782" t="s">
        <v>400</v>
      </c>
      <c r="H782" t="s">
        <v>23</v>
      </c>
      <c r="J782" s="2">
        <v>0</v>
      </c>
      <c r="K782" s="3">
        <v>4400</v>
      </c>
      <c r="L782" t="s">
        <v>30</v>
      </c>
      <c r="M782" t="s">
        <v>31</v>
      </c>
      <c r="N782" t="s">
        <v>401</v>
      </c>
      <c r="P782" t="s">
        <v>22</v>
      </c>
      <c r="Q782" s="1">
        <v>43949.722777777781</v>
      </c>
    </row>
    <row r="783" spans="1:17" outlineLevel="1" x14ac:dyDescent="0.35">
      <c r="K783" s="3">
        <f>SUBTOTAL(9,K774:K782)</f>
        <v>41600</v>
      </c>
      <c r="N783" s="4" t="s">
        <v>3162</v>
      </c>
      <c r="Q783" s="1">
        <f>SUBTOTAL(9,Q774:Q782)</f>
        <v>395547.50499999995</v>
      </c>
    </row>
    <row r="784" spans="1:17" outlineLevel="2" x14ac:dyDescent="0.35">
      <c r="A784" s="1">
        <v>43658</v>
      </c>
      <c r="B784" t="s">
        <v>24</v>
      </c>
      <c r="C784" t="s">
        <v>1620</v>
      </c>
      <c r="E784" t="s">
        <v>1621</v>
      </c>
      <c r="F784" t="s">
        <v>1622</v>
      </c>
      <c r="G784" t="s">
        <v>1609</v>
      </c>
      <c r="H784" t="s">
        <v>470</v>
      </c>
      <c r="I784" t="s">
        <v>471</v>
      </c>
      <c r="J784" s="2">
        <v>57.12</v>
      </c>
      <c r="K784" s="3">
        <v>1461.7</v>
      </c>
      <c r="L784" t="s">
        <v>30</v>
      </c>
      <c r="M784" t="s">
        <v>31</v>
      </c>
      <c r="N784" t="s">
        <v>1623</v>
      </c>
      <c r="P784" t="s">
        <v>22</v>
      </c>
      <c r="Q784" s="1">
        <v>43949.722071759257</v>
      </c>
    </row>
    <row r="785" spans="1:17" outlineLevel="2" x14ac:dyDescent="0.35">
      <c r="A785" s="1">
        <v>43658</v>
      </c>
      <c r="B785" t="s">
        <v>24</v>
      </c>
      <c r="C785" t="s">
        <v>1624</v>
      </c>
      <c r="E785" t="s">
        <v>1621</v>
      </c>
      <c r="F785" t="s">
        <v>1625</v>
      </c>
      <c r="G785" t="s">
        <v>1609</v>
      </c>
      <c r="H785" t="s">
        <v>470</v>
      </c>
      <c r="I785" t="s">
        <v>471</v>
      </c>
      <c r="J785" s="2">
        <v>260.95</v>
      </c>
      <c r="K785" s="3">
        <v>6677.71</v>
      </c>
      <c r="L785" t="s">
        <v>30</v>
      </c>
      <c r="M785" t="s">
        <v>31</v>
      </c>
      <c r="N785" t="s">
        <v>1623</v>
      </c>
      <c r="P785" t="s">
        <v>22</v>
      </c>
      <c r="Q785" s="1">
        <v>43949.722071759257</v>
      </c>
    </row>
    <row r="786" spans="1:17" outlineLevel="2" x14ac:dyDescent="0.35">
      <c r="A786" s="1">
        <v>43658</v>
      </c>
      <c r="B786" t="s">
        <v>24</v>
      </c>
      <c r="C786" t="s">
        <v>1629</v>
      </c>
      <c r="E786" t="s">
        <v>1621</v>
      </c>
      <c r="F786" t="s">
        <v>1630</v>
      </c>
      <c r="G786" t="s">
        <v>1609</v>
      </c>
      <c r="H786" t="s">
        <v>470</v>
      </c>
      <c r="I786" t="s">
        <v>471</v>
      </c>
      <c r="J786" s="2">
        <v>609.25</v>
      </c>
      <c r="K786" s="3">
        <v>15590.71</v>
      </c>
      <c r="L786" t="s">
        <v>30</v>
      </c>
      <c r="M786" t="s">
        <v>31</v>
      </c>
      <c r="N786" t="s">
        <v>1623</v>
      </c>
      <c r="P786" t="s">
        <v>22</v>
      </c>
      <c r="Q786" s="1">
        <v>43949.722071759257</v>
      </c>
    </row>
    <row r="787" spans="1:17" outlineLevel="2" x14ac:dyDescent="0.35">
      <c r="A787" s="1">
        <v>44012</v>
      </c>
      <c r="B787" t="s">
        <v>1100</v>
      </c>
      <c r="C787" t="s">
        <v>2178</v>
      </c>
      <c r="D787" t="s">
        <v>1621</v>
      </c>
      <c r="F787" t="s">
        <v>2179</v>
      </c>
      <c r="G787" t="s">
        <v>2040</v>
      </c>
      <c r="H787" t="s">
        <v>1103</v>
      </c>
      <c r="I787" t="s">
        <v>471</v>
      </c>
      <c r="J787" s="2">
        <v>266.56</v>
      </c>
      <c r="K787" s="3">
        <v>7127.81</v>
      </c>
      <c r="N787" t="s">
        <v>1623</v>
      </c>
      <c r="O787" t="s">
        <v>2180</v>
      </c>
      <c r="P787" t="s">
        <v>22</v>
      </c>
      <c r="Q787" s="1">
        <v>44092.593460648153</v>
      </c>
    </row>
    <row r="788" spans="1:17" outlineLevel="2" x14ac:dyDescent="0.35">
      <c r="A788" s="1">
        <v>43658</v>
      </c>
      <c r="B788" t="s">
        <v>24</v>
      </c>
      <c r="C788" t="s">
        <v>1620</v>
      </c>
      <c r="E788" t="s">
        <v>1621</v>
      </c>
      <c r="F788" t="s">
        <v>2606</v>
      </c>
      <c r="G788" t="s">
        <v>2607</v>
      </c>
      <c r="H788" t="s">
        <v>1609</v>
      </c>
      <c r="I788" t="s">
        <v>471</v>
      </c>
      <c r="J788" s="2">
        <v>0</v>
      </c>
      <c r="K788" s="3">
        <v>6</v>
      </c>
      <c r="L788" t="s">
        <v>30</v>
      </c>
      <c r="M788" t="s">
        <v>31</v>
      </c>
      <c r="N788" t="s">
        <v>1623</v>
      </c>
      <c r="P788" t="s">
        <v>22</v>
      </c>
      <c r="Q788" s="1">
        <v>43949.722071759257</v>
      </c>
    </row>
    <row r="789" spans="1:17" outlineLevel="2" x14ac:dyDescent="0.35">
      <c r="A789" s="1">
        <v>43658</v>
      </c>
      <c r="B789" t="s">
        <v>24</v>
      </c>
      <c r="C789" t="s">
        <v>1624</v>
      </c>
      <c r="E789" t="s">
        <v>1621</v>
      </c>
      <c r="F789" t="s">
        <v>2606</v>
      </c>
      <c r="G789" t="s">
        <v>2607</v>
      </c>
      <c r="H789" t="s">
        <v>1609</v>
      </c>
      <c r="I789" t="s">
        <v>471</v>
      </c>
      <c r="J789" s="2">
        <v>0</v>
      </c>
      <c r="K789" s="3">
        <v>27.4</v>
      </c>
      <c r="L789" t="s">
        <v>30</v>
      </c>
      <c r="M789" t="s">
        <v>31</v>
      </c>
      <c r="N789" t="s">
        <v>1623</v>
      </c>
      <c r="P789" t="s">
        <v>22</v>
      </c>
      <c r="Q789" s="1">
        <v>43949.722071759257</v>
      </c>
    </row>
    <row r="790" spans="1:17" outlineLevel="2" x14ac:dyDescent="0.35">
      <c r="A790" s="1">
        <v>43658</v>
      </c>
      <c r="B790" t="s">
        <v>24</v>
      </c>
      <c r="C790" t="s">
        <v>1629</v>
      </c>
      <c r="E790" t="s">
        <v>1621</v>
      </c>
      <c r="F790" t="s">
        <v>2606</v>
      </c>
      <c r="G790" t="s">
        <v>2607</v>
      </c>
      <c r="H790" t="s">
        <v>1609</v>
      </c>
      <c r="I790" t="s">
        <v>471</v>
      </c>
      <c r="J790" s="2">
        <v>0</v>
      </c>
      <c r="K790" s="3">
        <v>63.97</v>
      </c>
      <c r="L790" t="s">
        <v>30</v>
      </c>
      <c r="M790" t="s">
        <v>31</v>
      </c>
      <c r="N790" t="s">
        <v>1623</v>
      </c>
      <c r="P790" t="s">
        <v>22</v>
      </c>
      <c r="Q790" s="1">
        <v>43949.722071759257</v>
      </c>
    </row>
    <row r="791" spans="1:17" outlineLevel="2" x14ac:dyDescent="0.35">
      <c r="A791" s="1">
        <v>44012</v>
      </c>
      <c r="B791" t="s">
        <v>1100</v>
      </c>
      <c r="C791" t="s">
        <v>2184</v>
      </c>
      <c r="D791" t="s">
        <v>1621</v>
      </c>
      <c r="F791" t="s">
        <v>2185</v>
      </c>
      <c r="G791" t="s">
        <v>2040</v>
      </c>
      <c r="H791" t="s">
        <v>1103</v>
      </c>
      <c r="I791" t="s">
        <v>471</v>
      </c>
      <c r="J791" s="2">
        <v>650.57000000000005</v>
      </c>
      <c r="K791" s="3">
        <v>17396.240000000002</v>
      </c>
      <c r="N791" t="s">
        <v>1623</v>
      </c>
      <c r="O791" t="s">
        <v>2186</v>
      </c>
      <c r="P791" t="s">
        <v>22</v>
      </c>
      <c r="Q791" s="1">
        <v>44092.5937037037</v>
      </c>
    </row>
    <row r="792" spans="1:17" outlineLevel="1" x14ac:dyDescent="0.35">
      <c r="K792" s="3">
        <f>SUBTOTAL(9,K787:K791)</f>
        <v>24621.420000000002</v>
      </c>
      <c r="N792" s="4" t="s">
        <v>3163</v>
      </c>
      <c r="Q792" s="1">
        <f>SUBTOTAL(9,Q784:Q790)</f>
        <v>307790.92589120369</v>
      </c>
    </row>
    <row r="793" spans="1:17" outlineLevel="2" x14ac:dyDescent="0.35">
      <c r="A793" s="1">
        <v>43944</v>
      </c>
      <c r="B793" t="s">
        <v>24</v>
      </c>
      <c r="C793" t="s">
        <v>1469</v>
      </c>
      <c r="D793" t="s">
        <v>1158</v>
      </c>
      <c r="F793" t="s">
        <v>1470</v>
      </c>
      <c r="G793" t="s">
        <v>1103</v>
      </c>
      <c r="H793" t="s">
        <v>23</v>
      </c>
      <c r="J793" s="2">
        <v>0</v>
      </c>
      <c r="K793" s="3">
        <v>167192.29999999999</v>
      </c>
      <c r="N793" t="s">
        <v>1471</v>
      </c>
      <c r="P793" t="s">
        <v>22</v>
      </c>
      <c r="Q793" s="1">
        <v>44069.599803240737</v>
      </c>
    </row>
    <row r="794" spans="1:17" outlineLevel="2" x14ac:dyDescent="0.35">
      <c r="A794" s="1">
        <v>43705</v>
      </c>
      <c r="B794" t="s">
        <v>1100</v>
      </c>
      <c r="C794" t="s">
        <v>2384</v>
      </c>
      <c r="D794" t="s">
        <v>1158</v>
      </c>
      <c r="F794" t="s">
        <v>2385</v>
      </c>
      <c r="G794" t="s">
        <v>2379</v>
      </c>
      <c r="H794" t="s">
        <v>1103</v>
      </c>
      <c r="J794" s="2">
        <v>0</v>
      </c>
      <c r="K794" s="3">
        <v>131861</v>
      </c>
      <c r="N794" t="s">
        <v>1471</v>
      </c>
      <c r="O794" t="s">
        <v>2387</v>
      </c>
      <c r="P794" t="s">
        <v>22</v>
      </c>
      <c r="Q794" s="1">
        <v>43949.722777777781</v>
      </c>
    </row>
    <row r="795" spans="1:17" outlineLevel="2" x14ac:dyDescent="0.35">
      <c r="A795" s="1">
        <v>43761</v>
      </c>
      <c r="B795" t="s">
        <v>1100</v>
      </c>
      <c r="C795" t="s">
        <v>2400</v>
      </c>
      <c r="D795" t="s">
        <v>1158</v>
      </c>
      <c r="F795" t="s">
        <v>2401</v>
      </c>
      <c r="G795" t="s">
        <v>2379</v>
      </c>
      <c r="H795" t="s">
        <v>1103</v>
      </c>
      <c r="J795" s="2">
        <v>0</v>
      </c>
      <c r="K795" s="3">
        <v>197331.64</v>
      </c>
      <c r="N795" t="s">
        <v>1471</v>
      </c>
      <c r="O795" t="s">
        <v>2402</v>
      </c>
      <c r="P795" t="s">
        <v>22</v>
      </c>
      <c r="Q795" s="1">
        <v>43949.722071759257</v>
      </c>
    </row>
    <row r="796" spans="1:17" outlineLevel="2" x14ac:dyDescent="0.35">
      <c r="A796" s="1">
        <v>43815</v>
      </c>
      <c r="B796" t="s">
        <v>1100</v>
      </c>
      <c r="C796" t="s">
        <v>2410</v>
      </c>
      <c r="D796" t="s">
        <v>1158</v>
      </c>
      <c r="F796" t="s">
        <v>2411</v>
      </c>
      <c r="G796" t="s">
        <v>2379</v>
      </c>
      <c r="H796" t="s">
        <v>1103</v>
      </c>
      <c r="J796" s="2">
        <v>0</v>
      </c>
      <c r="K796" s="3">
        <v>37268</v>
      </c>
      <c r="N796" t="s">
        <v>1471</v>
      </c>
      <c r="O796" t="s">
        <v>2412</v>
      </c>
      <c r="P796" t="s">
        <v>22</v>
      </c>
      <c r="Q796" s="1">
        <v>44092.607187499998</v>
      </c>
    </row>
    <row r="797" spans="1:17" outlineLevel="2" x14ac:dyDescent="0.35">
      <c r="A797" s="1">
        <v>43875</v>
      </c>
      <c r="B797" t="s">
        <v>1100</v>
      </c>
      <c r="C797" t="s">
        <v>2424</v>
      </c>
      <c r="D797" t="s">
        <v>1158</v>
      </c>
      <c r="F797" t="s">
        <v>2425</v>
      </c>
      <c r="G797" t="s">
        <v>2379</v>
      </c>
      <c r="H797" t="s">
        <v>1103</v>
      </c>
      <c r="J797" s="2">
        <v>0</v>
      </c>
      <c r="K797" s="3">
        <v>33880</v>
      </c>
      <c r="L797" t="s">
        <v>30</v>
      </c>
      <c r="M797" t="s">
        <v>31</v>
      </c>
      <c r="N797" t="s">
        <v>1471</v>
      </c>
      <c r="O797" t="s">
        <v>2426</v>
      </c>
      <c r="P797" t="s">
        <v>22</v>
      </c>
      <c r="Q797" s="1">
        <v>43949.722777777781</v>
      </c>
    </row>
    <row r="798" spans="1:17" outlineLevel="2" x14ac:dyDescent="0.35">
      <c r="A798" s="1">
        <v>43939</v>
      </c>
      <c r="B798" t="s">
        <v>1100</v>
      </c>
      <c r="C798" t="s">
        <v>2434</v>
      </c>
      <c r="D798" t="s">
        <v>1158</v>
      </c>
      <c r="F798" t="s">
        <v>2435</v>
      </c>
      <c r="G798" t="s">
        <v>2379</v>
      </c>
      <c r="H798" t="s">
        <v>1103</v>
      </c>
      <c r="J798" s="2">
        <v>0</v>
      </c>
      <c r="K798" s="3">
        <v>33880</v>
      </c>
      <c r="N798" t="s">
        <v>1471</v>
      </c>
      <c r="O798" t="s">
        <v>2436</v>
      </c>
      <c r="P798" t="s">
        <v>451</v>
      </c>
      <c r="Q798" s="1">
        <v>44091.493981481479</v>
      </c>
    </row>
    <row r="799" spans="1:17" outlineLevel="2" x14ac:dyDescent="0.35">
      <c r="A799" s="1">
        <v>44012</v>
      </c>
      <c r="B799" t="s">
        <v>1100</v>
      </c>
      <c r="C799" t="s">
        <v>2447</v>
      </c>
      <c r="D799" t="s">
        <v>1158</v>
      </c>
      <c r="F799" t="s">
        <v>2448</v>
      </c>
      <c r="G799" t="s">
        <v>2379</v>
      </c>
      <c r="H799" t="s">
        <v>1103</v>
      </c>
      <c r="J799" s="2">
        <v>0</v>
      </c>
      <c r="K799" s="3">
        <v>33880</v>
      </c>
      <c r="N799" t="s">
        <v>1471</v>
      </c>
      <c r="O799" t="s">
        <v>2449</v>
      </c>
      <c r="P799" t="s">
        <v>22</v>
      </c>
      <c r="Q799" s="1">
        <v>44092.593958333331</v>
      </c>
    </row>
    <row r="800" spans="1:17" outlineLevel="1" x14ac:dyDescent="0.35">
      <c r="K800" s="3">
        <f>SUBTOTAL(9,K794:K799)</f>
        <v>468100.64</v>
      </c>
      <c r="N800" s="4" t="s">
        <v>3164</v>
      </c>
      <c r="Q800" s="1">
        <f>SUBTOTAL(9,Q793:Q799)</f>
        <v>308195.46255787037</v>
      </c>
    </row>
    <row r="801" spans="1:17" outlineLevel="2" x14ac:dyDescent="0.35">
      <c r="A801" s="1">
        <v>43815</v>
      </c>
      <c r="B801" t="s">
        <v>1100</v>
      </c>
      <c r="C801" t="s">
        <v>2410</v>
      </c>
      <c r="D801" t="s">
        <v>1158</v>
      </c>
      <c r="F801" t="s">
        <v>2415</v>
      </c>
      <c r="G801" t="s">
        <v>2379</v>
      </c>
      <c r="H801" t="s">
        <v>1103</v>
      </c>
      <c r="J801" s="2">
        <v>0</v>
      </c>
      <c r="K801" s="3">
        <v>47916</v>
      </c>
      <c r="N801" t="s">
        <v>2416</v>
      </c>
      <c r="O801" t="s">
        <v>2412</v>
      </c>
      <c r="P801" t="s">
        <v>22</v>
      </c>
      <c r="Q801" s="1">
        <v>44092.607291666667</v>
      </c>
    </row>
    <row r="802" spans="1:17" outlineLevel="2" x14ac:dyDescent="0.35">
      <c r="A802" s="1">
        <v>43875</v>
      </c>
      <c r="B802" t="s">
        <v>1100</v>
      </c>
      <c r="C802" t="s">
        <v>2424</v>
      </c>
      <c r="D802" t="s">
        <v>1158</v>
      </c>
      <c r="F802" t="s">
        <v>2427</v>
      </c>
      <c r="G802" t="s">
        <v>2379</v>
      </c>
      <c r="H802" t="s">
        <v>1103</v>
      </c>
      <c r="J802" s="2">
        <v>0</v>
      </c>
      <c r="K802" s="3">
        <v>43560</v>
      </c>
      <c r="L802" t="s">
        <v>30</v>
      </c>
      <c r="M802" t="s">
        <v>31</v>
      </c>
      <c r="N802" t="s">
        <v>2416</v>
      </c>
      <c r="O802" t="s">
        <v>2426</v>
      </c>
      <c r="P802" t="s">
        <v>22</v>
      </c>
      <c r="Q802" s="1">
        <v>43949.722777777781</v>
      </c>
    </row>
    <row r="803" spans="1:17" outlineLevel="2" x14ac:dyDescent="0.35">
      <c r="A803" s="1">
        <v>43939</v>
      </c>
      <c r="B803" t="s">
        <v>1100</v>
      </c>
      <c r="C803" t="s">
        <v>2434</v>
      </c>
      <c r="D803" t="s">
        <v>1158</v>
      </c>
      <c r="F803" t="s">
        <v>2435</v>
      </c>
      <c r="G803" t="s">
        <v>2379</v>
      </c>
      <c r="H803" t="s">
        <v>1103</v>
      </c>
      <c r="J803" s="2">
        <v>0</v>
      </c>
      <c r="K803" s="3">
        <v>43560</v>
      </c>
      <c r="N803" t="s">
        <v>2416</v>
      </c>
      <c r="O803" t="s">
        <v>2436</v>
      </c>
      <c r="P803" t="s">
        <v>451</v>
      </c>
      <c r="Q803" s="1">
        <v>44091.494247685187</v>
      </c>
    </row>
    <row r="804" spans="1:17" outlineLevel="2" x14ac:dyDescent="0.35">
      <c r="A804" s="1">
        <v>44012</v>
      </c>
      <c r="B804" t="s">
        <v>1100</v>
      </c>
      <c r="C804" t="s">
        <v>2447</v>
      </c>
      <c r="D804" t="s">
        <v>1158</v>
      </c>
      <c r="F804" t="s">
        <v>2451</v>
      </c>
      <c r="G804" t="s">
        <v>2379</v>
      </c>
      <c r="H804" t="s">
        <v>1103</v>
      </c>
      <c r="J804" s="2">
        <v>0</v>
      </c>
      <c r="K804" s="3">
        <v>43560</v>
      </c>
      <c r="N804" t="s">
        <v>2416</v>
      </c>
      <c r="O804" t="s">
        <v>2449</v>
      </c>
      <c r="P804" t="s">
        <v>22</v>
      </c>
      <c r="Q804" s="1">
        <v>44092.607905092591</v>
      </c>
    </row>
    <row r="805" spans="1:17" outlineLevel="1" x14ac:dyDescent="0.35">
      <c r="K805" s="3">
        <f>SUBTOTAL(9,K801:K804)</f>
        <v>178596</v>
      </c>
      <c r="N805" s="4" t="s">
        <v>3201</v>
      </c>
      <c r="Q805" s="1">
        <f>SUBTOTAL(9,Q801:Q804)</f>
        <v>176226.43222222221</v>
      </c>
    </row>
    <row r="806" spans="1:17" outlineLevel="2" x14ac:dyDescent="0.35">
      <c r="A806" s="1">
        <v>43915</v>
      </c>
      <c r="B806" t="s">
        <v>24</v>
      </c>
      <c r="C806" t="s">
        <v>1427</v>
      </c>
      <c r="D806" t="s">
        <v>1217</v>
      </c>
      <c r="F806" t="s">
        <v>1428</v>
      </c>
      <c r="G806" t="s">
        <v>1103</v>
      </c>
      <c r="H806" t="s">
        <v>23</v>
      </c>
      <c r="J806" s="2">
        <v>0</v>
      </c>
      <c r="K806" s="3">
        <v>3497</v>
      </c>
      <c r="N806" t="s">
        <v>1429</v>
      </c>
      <c r="P806" t="s">
        <v>22</v>
      </c>
      <c r="Q806" s="1">
        <v>44069.551435185182</v>
      </c>
    </row>
    <row r="807" spans="1:17" outlineLevel="2" x14ac:dyDescent="0.35">
      <c r="A807" s="1">
        <v>43963</v>
      </c>
      <c r="B807" t="s">
        <v>24</v>
      </c>
      <c r="C807" t="s">
        <v>1480</v>
      </c>
      <c r="D807" t="s">
        <v>1217</v>
      </c>
      <c r="F807" t="s">
        <v>1481</v>
      </c>
      <c r="G807" t="s">
        <v>1103</v>
      </c>
      <c r="H807" t="s">
        <v>23</v>
      </c>
      <c r="J807" s="2">
        <v>0</v>
      </c>
      <c r="K807" s="3">
        <v>3497</v>
      </c>
      <c r="N807" t="s">
        <v>1429</v>
      </c>
      <c r="P807" t="s">
        <v>22</v>
      </c>
      <c r="Q807" s="1">
        <v>44055.585798611108</v>
      </c>
    </row>
    <row r="808" spans="1:17" outlineLevel="2" x14ac:dyDescent="0.35">
      <c r="A808" s="1">
        <v>43647</v>
      </c>
      <c r="B808" t="s">
        <v>1100</v>
      </c>
      <c r="C808" t="s">
        <v>2377</v>
      </c>
      <c r="D808" t="s">
        <v>1152</v>
      </c>
      <c r="F808" t="s">
        <v>2378</v>
      </c>
      <c r="G808" t="s">
        <v>2379</v>
      </c>
      <c r="H808" t="s">
        <v>1103</v>
      </c>
      <c r="J808" s="2">
        <v>0</v>
      </c>
      <c r="K808" s="3">
        <v>3497</v>
      </c>
      <c r="L808" t="s">
        <v>30</v>
      </c>
      <c r="M808" t="s">
        <v>31</v>
      </c>
      <c r="N808" t="s">
        <v>1429</v>
      </c>
      <c r="O808" t="s">
        <v>2380</v>
      </c>
      <c r="P808" t="s">
        <v>22</v>
      </c>
      <c r="Q808" s="1">
        <v>43949.722777777781</v>
      </c>
    </row>
    <row r="809" spans="1:17" outlineLevel="2" x14ac:dyDescent="0.35">
      <c r="A809" s="1">
        <v>43710</v>
      </c>
      <c r="B809" t="s">
        <v>1100</v>
      </c>
      <c r="C809" t="s">
        <v>2388</v>
      </c>
      <c r="D809" t="s">
        <v>1152</v>
      </c>
      <c r="F809" t="s">
        <v>2389</v>
      </c>
      <c r="G809" t="s">
        <v>2379</v>
      </c>
      <c r="H809" t="s">
        <v>1103</v>
      </c>
      <c r="J809" s="2">
        <v>0</v>
      </c>
      <c r="K809" s="3">
        <v>3497</v>
      </c>
      <c r="L809" t="s">
        <v>30</v>
      </c>
      <c r="M809" t="s">
        <v>31</v>
      </c>
      <c r="N809" t="s">
        <v>1429</v>
      </c>
      <c r="O809" t="s">
        <v>2390</v>
      </c>
      <c r="P809" t="s">
        <v>22</v>
      </c>
      <c r="Q809" s="1">
        <v>43949.722777777781</v>
      </c>
    </row>
    <row r="810" spans="1:17" outlineLevel="2" x14ac:dyDescent="0.35">
      <c r="A810" s="1">
        <v>43770</v>
      </c>
      <c r="B810" t="s">
        <v>1100</v>
      </c>
      <c r="C810" t="s">
        <v>2403</v>
      </c>
      <c r="D810" t="s">
        <v>1152</v>
      </c>
      <c r="F810" t="s">
        <v>2404</v>
      </c>
      <c r="G810" t="s">
        <v>2379</v>
      </c>
      <c r="H810" t="s">
        <v>1103</v>
      </c>
      <c r="J810" s="2">
        <v>0</v>
      </c>
      <c r="K810" s="3">
        <v>3497</v>
      </c>
      <c r="L810" t="s">
        <v>30</v>
      </c>
      <c r="M810" t="s">
        <v>31</v>
      </c>
      <c r="N810" t="s">
        <v>1429</v>
      </c>
      <c r="O810" t="s">
        <v>2405</v>
      </c>
      <c r="P810" t="s">
        <v>22</v>
      </c>
      <c r="Q810" s="1">
        <v>43949.722777777781</v>
      </c>
    </row>
    <row r="811" spans="1:17" outlineLevel="2" x14ac:dyDescent="0.35">
      <c r="A811" s="1">
        <v>43833</v>
      </c>
      <c r="B811" t="s">
        <v>1100</v>
      </c>
      <c r="C811" t="s">
        <v>2421</v>
      </c>
      <c r="D811" t="s">
        <v>1152</v>
      </c>
      <c r="F811" t="s">
        <v>2422</v>
      </c>
      <c r="G811" t="s">
        <v>2379</v>
      </c>
      <c r="H811" t="s">
        <v>1103</v>
      </c>
      <c r="J811" s="2">
        <v>0</v>
      </c>
      <c r="K811" s="3">
        <v>3497</v>
      </c>
      <c r="L811" t="s">
        <v>30</v>
      </c>
      <c r="M811" t="s">
        <v>31</v>
      </c>
      <c r="N811" t="s">
        <v>1429</v>
      </c>
      <c r="O811" t="s">
        <v>2423</v>
      </c>
      <c r="P811" t="s">
        <v>22</v>
      </c>
      <c r="Q811" s="1">
        <v>43949.722777777781</v>
      </c>
    </row>
    <row r="812" spans="1:17" outlineLevel="2" x14ac:dyDescent="0.35">
      <c r="A812" s="1">
        <v>43894</v>
      </c>
      <c r="B812" t="s">
        <v>1100</v>
      </c>
      <c r="C812" t="s">
        <v>2431</v>
      </c>
      <c r="D812" t="s">
        <v>1217</v>
      </c>
      <c r="F812" t="s">
        <v>2432</v>
      </c>
      <c r="G812" t="s">
        <v>2379</v>
      </c>
      <c r="H812" t="s">
        <v>1103</v>
      </c>
      <c r="J812" s="2">
        <v>0</v>
      </c>
      <c r="K812" s="3">
        <v>3497</v>
      </c>
      <c r="N812" t="s">
        <v>1429</v>
      </c>
      <c r="O812" t="s">
        <v>2433</v>
      </c>
      <c r="P812" t="s">
        <v>451</v>
      </c>
      <c r="Q812" s="1">
        <v>44074.552303240736</v>
      </c>
    </row>
    <row r="813" spans="1:17" outlineLevel="2" x14ac:dyDescent="0.35">
      <c r="A813" s="1">
        <v>43959</v>
      </c>
      <c r="B813" t="s">
        <v>1100</v>
      </c>
      <c r="C813" t="s">
        <v>2437</v>
      </c>
      <c r="D813" t="s">
        <v>1217</v>
      </c>
      <c r="F813" t="s">
        <v>2438</v>
      </c>
      <c r="G813" t="s">
        <v>2379</v>
      </c>
      <c r="H813" t="s">
        <v>1103</v>
      </c>
      <c r="J813" s="2">
        <v>0</v>
      </c>
      <c r="K813" s="3">
        <v>3497</v>
      </c>
      <c r="N813" t="s">
        <v>1429</v>
      </c>
      <c r="O813" t="s">
        <v>2439</v>
      </c>
      <c r="P813" t="s">
        <v>451</v>
      </c>
      <c r="Q813" s="1">
        <v>44074.559976851851</v>
      </c>
    </row>
    <row r="814" spans="1:17" outlineLevel="1" x14ac:dyDescent="0.35">
      <c r="K814" s="3">
        <f>SUBTOTAL(9,K808:K813)</f>
        <v>20982</v>
      </c>
      <c r="N814" s="4" t="s">
        <v>3165</v>
      </c>
      <c r="Q814" s="1">
        <f>SUBTOTAL(9,Q806:Q813)</f>
        <v>352073.14062500006</v>
      </c>
    </row>
    <row r="815" spans="1:17" outlineLevel="2" x14ac:dyDescent="0.35">
      <c r="A815" s="1">
        <v>43676</v>
      </c>
      <c r="B815" t="s">
        <v>24</v>
      </c>
      <c r="C815" t="s">
        <v>1157</v>
      </c>
      <c r="D815" t="s">
        <v>1158</v>
      </c>
      <c r="F815" t="s">
        <v>1159</v>
      </c>
      <c r="G815" t="s">
        <v>1103</v>
      </c>
      <c r="H815" t="s">
        <v>23</v>
      </c>
      <c r="J815" s="2">
        <v>0</v>
      </c>
      <c r="K815" s="3">
        <v>190009</v>
      </c>
      <c r="L815" t="s">
        <v>30</v>
      </c>
      <c r="M815" t="s">
        <v>31</v>
      </c>
      <c r="N815" t="s">
        <v>1160</v>
      </c>
      <c r="P815" t="s">
        <v>22</v>
      </c>
      <c r="Q815" s="1">
        <v>43949.722071759257</v>
      </c>
    </row>
    <row r="816" spans="1:17" outlineLevel="2" x14ac:dyDescent="0.35">
      <c r="A816" s="1">
        <v>43815</v>
      </c>
      <c r="B816" t="s">
        <v>1100</v>
      </c>
      <c r="C816" t="s">
        <v>2410</v>
      </c>
      <c r="D816" t="s">
        <v>1158</v>
      </c>
      <c r="F816" t="s">
        <v>2417</v>
      </c>
      <c r="G816" t="s">
        <v>2379</v>
      </c>
      <c r="H816" t="s">
        <v>1103</v>
      </c>
      <c r="J816" s="2">
        <v>0</v>
      </c>
      <c r="K816" s="3">
        <v>53548.55</v>
      </c>
      <c r="N816" t="s">
        <v>1160</v>
      </c>
      <c r="O816" t="s">
        <v>2412</v>
      </c>
      <c r="P816" t="s">
        <v>22</v>
      </c>
      <c r="Q816" s="1">
        <v>44092.607361111113</v>
      </c>
    </row>
    <row r="817" spans="1:17" outlineLevel="2" x14ac:dyDescent="0.35">
      <c r="A817" s="1">
        <v>43875</v>
      </c>
      <c r="B817" t="s">
        <v>1100</v>
      </c>
      <c r="C817" t="s">
        <v>2424</v>
      </c>
      <c r="D817" t="s">
        <v>1158</v>
      </c>
      <c r="F817" t="s">
        <v>2428</v>
      </c>
      <c r="G817" t="s">
        <v>2379</v>
      </c>
      <c r="H817" t="s">
        <v>1103</v>
      </c>
      <c r="J817" s="2">
        <v>0</v>
      </c>
      <c r="K817" s="3">
        <v>43490.7</v>
      </c>
      <c r="L817" t="s">
        <v>30</v>
      </c>
      <c r="M817" t="s">
        <v>31</v>
      </c>
      <c r="N817" t="s">
        <v>1160</v>
      </c>
      <c r="O817" t="s">
        <v>2426</v>
      </c>
      <c r="P817" t="s">
        <v>22</v>
      </c>
      <c r="Q817" s="1">
        <v>43949.722777777781</v>
      </c>
    </row>
    <row r="818" spans="1:17" outlineLevel="2" x14ac:dyDescent="0.35">
      <c r="A818" s="1">
        <v>43939</v>
      </c>
      <c r="B818" t="s">
        <v>1100</v>
      </c>
      <c r="C818" t="s">
        <v>2434</v>
      </c>
      <c r="D818" t="s">
        <v>1158</v>
      </c>
      <c r="F818" t="s">
        <v>2435</v>
      </c>
      <c r="G818" t="s">
        <v>2379</v>
      </c>
      <c r="H818" t="s">
        <v>1103</v>
      </c>
      <c r="J818" s="2">
        <v>0</v>
      </c>
      <c r="K818" s="3">
        <v>45302.400000000001</v>
      </c>
      <c r="N818" t="s">
        <v>1160</v>
      </c>
      <c r="O818" t="s">
        <v>2436</v>
      </c>
      <c r="P818" t="s">
        <v>451</v>
      </c>
      <c r="Q818" s="1">
        <v>44091.494699074072</v>
      </c>
    </row>
    <row r="819" spans="1:17" outlineLevel="2" x14ac:dyDescent="0.35">
      <c r="A819" s="1">
        <v>44012</v>
      </c>
      <c r="B819" t="s">
        <v>1100</v>
      </c>
      <c r="C819" t="s">
        <v>2447</v>
      </c>
      <c r="D819" t="s">
        <v>1158</v>
      </c>
      <c r="F819" t="s">
        <v>2451</v>
      </c>
      <c r="G819" t="s">
        <v>2379</v>
      </c>
      <c r="H819" t="s">
        <v>1103</v>
      </c>
      <c r="J819" s="2">
        <v>0</v>
      </c>
      <c r="K819" s="3">
        <v>43490.7</v>
      </c>
      <c r="N819" t="s">
        <v>1160</v>
      </c>
      <c r="O819" t="s">
        <v>2449</v>
      </c>
      <c r="P819" t="s">
        <v>22</v>
      </c>
      <c r="Q819" s="1">
        <v>44092.608043981483</v>
      </c>
    </row>
    <row r="820" spans="1:17" outlineLevel="1" x14ac:dyDescent="0.35">
      <c r="K820" s="3">
        <f>SUBTOTAL(9,K816:K819)</f>
        <v>185832.34999999998</v>
      </c>
      <c r="N820" s="4" t="s">
        <v>3166</v>
      </c>
      <c r="Q820" s="1">
        <f>SUBTOTAL(9,Q815:Q819)</f>
        <v>220176.15495370372</v>
      </c>
    </row>
    <row r="821" spans="1:17" outlineLevel="2" x14ac:dyDescent="0.35">
      <c r="A821" s="1">
        <v>43815</v>
      </c>
      <c r="B821" t="s">
        <v>1100</v>
      </c>
      <c r="C821" t="s">
        <v>2410</v>
      </c>
      <c r="D821" t="s">
        <v>1158</v>
      </c>
      <c r="F821" t="s">
        <v>2418</v>
      </c>
      <c r="G821" t="s">
        <v>2379</v>
      </c>
      <c r="H821" t="s">
        <v>1103</v>
      </c>
      <c r="J821" s="2">
        <v>0</v>
      </c>
      <c r="K821" s="3">
        <v>41646</v>
      </c>
      <c r="N821" t="s">
        <v>2419</v>
      </c>
      <c r="O821" t="s">
        <v>2412</v>
      </c>
      <c r="P821" t="s">
        <v>22</v>
      </c>
      <c r="Q821" s="1">
        <v>44092.607442129629</v>
      </c>
    </row>
    <row r="822" spans="1:17" outlineLevel="2" x14ac:dyDescent="0.35">
      <c r="A822" s="1">
        <v>43875</v>
      </c>
      <c r="B822" t="s">
        <v>1100</v>
      </c>
      <c r="C822" t="s">
        <v>2424</v>
      </c>
      <c r="D822" t="s">
        <v>1158</v>
      </c>
      <c r="F822" t="s">
        <v>2429</v>
      </c>
      <c r="G822" t="s">
        <v>2379</v>
      </c>
      <c r="H822" t="s">
        <v>1103</v>
      </c>
      <c r="J822" s="2">
        <v>0</v>
      </c>
      <c r="K822" s="3">
        <v>37470.400000000001</v>
      </c>
      <c r="L822" t="s">
        <v>30</v>
      </c>
      <c r="M822" t="s">
        <v>31</v>
      </c>
      <c r="N822" t="s">
        <v>2419</v>
      </c>
      <c r="O822" t="s">
        <v>2426</v>
      </c>
      <c r="P822" t="s">
        <v>22</v>
      </c>
      <c r="Q822" s="1">
        <v>43949.722777777781</v>
      </c>
    </row>
    <row r="823" spans="1:17" outlineLevel="2" x14ac:dyDescent="0.35">
      <c r="A823" s="1">
        <v>43939</v>
      </c>
      <c r="B823" t="s">
        <v>1100</v>
      </c>
      <c r="C823" t="s">
        <v>2434</v>
      </c>
      <c r="D823" t="s">
        <v>1158</v>
      </c>
      <c r="F823" t="s">
        <v>2435</v>
      </c>
      <c r="G823" t="s">
        <v>2379</v>
      </c>
      <c r="H823" t="s">
        <v>1103</v>
      </c>
      <c r="J823" s="2">
        <v>0</v>
      </c>
      <c r="K823" s="3">
        <v>37541.9</v>
      </c>
      <c r="N823" t="s">
        <v>2419</v>
      </c>
      <c r="O823" t="s">
        <v>2436</v>
      </c>
      <c r="P823" t="s">
        <v>451</v>
      </c>
      <c r="Q823" s="1">
        <v>44091.495162037027</v>
      </c>
    </row>
    <row r="824" spans="1:17" outlineLevel="2" x14ac:dyDescent="0.35">
      <c r="A824" s="1">
        <v>44012</v>
      </c>
      <c r="B824" t="s">
        <v>1100</v>
      </c>
      <c r="C824" t="s">
        <v>2447</v>
      </c>
      <c r="D824" t="s">
        <v>1158</v>
      </c>
      <c r="F824" t="s">
        <v>2451</v>
      </c>
      <c r="G824" t="s">
        <v>2379</v>
      </c>
      <c r="H824" t="s">
        <v>1103</v>
      </c>
      <c r="J824" s="2">
        <v>0</v>
      </c>
      <c r="K824" s="3">
        <v>39944.300000000003</v>
      </c>
      <c r="N824" t="s">
        <v>2419</v>
      </c>
      <c r="O824" t="s">
        <v>2449</v>
      </c>
      <c r="P824" t="s">
        <v>22</v>
      </c>
      <c r="Q824" s="1">
        <v>44092.607974537037</v>
      </c>
    </row>
    <row r="825" spans="1:17" outlineLevel="1" x14ac:dyDescent="0.35">
      <c r="K825" s="3">
        <f>SUBTOTAL(9,K821:K824)</f>
        <v>156602.59999999998</v>
      </c>
      <c r="N825" s="4" t="s">
        <v>3202</v>
      </c>
      <c r="Q825" s="1">
        <f>SUBTOTAL(9,Q821:Q824)</f>
        <v>176226.43335648146</v>
      </c>
    </row>
    <row r="826" spans="1:17" outlineLevel="2" x14ac:dyDescent="0.35">
      <c r="A826" s="1">
        <v>43815</v>
      </c>
      <c r="B826" t="s">
        <v>1100</v>
      </c>
      <c r="C826" t="s">
        <v>2410</v>
      </c>
      <c r="D826" t="s">
        <v>1158</v>
      </c>
      <c r="F826" t="s">
        <v>2413</v>
      </c>
      <c r="G826" t="s">
        <v>2379</v>
      </c>
      <c r="H826" t="s">
        <v>1103</v>
      </c>
      <c r="J826" s="2">
        <v>0</v>
      </c>
      <c r="K826" s="3">
        <v>6389.79</v>
      </c>
      <c r="N826" t="s">
        <v>2414</v>
      </c>
      <c r="O826" t="s">
        <v>2412</v>
      </c>
      <c r="P826" t="s">
        <v>22</v>
      </c>
      <c r="Q826" s="1">
        <v>44092.607222222221</v>
      </c>
    </row>
    <row r="827" spans="1:17" outlineLevel="2" x14ac:dyDescent="0.35">
      <c r="A827" s="1">
        <v>43815</v>
      </c>
      <c r="B827" t="s">
        <v>1100</v>
      </c>
      <c r="C827" t="s">
        <v>2410</v>
      </c>
      <c r="D827" t="s">
        <v>1158</v>
      </c>
      <c r="F827" t="s">
        <v>2420</v>
      </c>
      <c r="G827" t="s">
        <v>2379</v>
      </c>
      <c r="H827" t="s">
        <v>1103</v>
      </c>
      <c r="J827" s="2">
        <v>0</v>
      </c>
      <c r="K827" s="3">
        <v>-12100</v>
      </c>
      <c r="N827" t="s">
        <v>2414</v>
      </c>
      <c r="O827" t="s">
        <v>2412</v>
      </c>
      <c r="P827" t="s">
        <v>22</v>
      </c>
      <c r="Q827" s="1">
        <v>44092.607511574082</v>
      </c>
    </row>
    <row r="828" spans="1:17" outlineLevel="2" x14ac:dyDescent="0.35">
      <c r="A828" s="1">
        <v>43815</v>
      </c>
      <c r="B828" t="s">
        <v>1100</v>
      </c>
      <c r="C828" t="s">
        <v>2410</v>
      </c>
      <c r="D828" t="s">
        <v>1158</v>
      </c>
      <c r="F828" t="s">
        <v>2415</v>
      </c>
      <c r="G828" t="s">
        <v>2379</v>
      </c>
      <c r="H828" t="s">
        <v>1103</v>
      </c>
      <c r="J828" s="2">
        <v>0</v>
      </c>
      <c r="K828" s="3">
        <v>1210</v>
      </c>
      <c r="N828" t="s">
        <v>2414</v>
      </c>
      <c r="O828" t="s">
        <v>2412</v>
      </c>
      <c r="P828" t="s">
        <v>22</v>
      </c>
      <c r="Q828" s="1">
        <v>44092.607638888891</v>
      </c>
    </row>
    <row r="829" spans="1:17" outlineLevel="2" x14ac:dyDescent="0.35">
      <c r="A829" s="1">
        <v>43875</v>
      </c>
      <c r="B829" t="s">
        <v>1100</v>
      </c>
      <c r="C829" t="s">
        <v>2424</v>
      </c>
      <c r="D829" t="s">
        <v>1158</v>
      </c>
      <c r="F829" t="s">
        <v>2430</v>
      </c>
      <c r="G829" t="s">
        <v>2379</v>
      </c>
      <c r="H829" t="s">
        <v>1103</v>
      </c>
      <c r="J829" s="2">
        <v>0</v>
      </c>
      <c r="K829" s="3">
        <v>6908</v>
      </c>
      <c r="L829" t="s">
        <v>30</v>
      </c>
      <c r="M829" t="s">
        <v>31</v>
      </c>
      <c r="N829" t="s">
        <v>2414</v>
      </c>
      <c r="O829" t="s">
        <v>2426</v>
      </c>
      <c r="P829" t="s">
        <v>22</v>
      </c>
      <c r="Q829" s="1">
        <v>43949.722777777781</v>
      </c>
    </row>
    <row r="830" spans="1:17" outlineLevel="2" x14ac:dyDescent="0.35">
      <c r="A830" s="1">
        <v>43939</v>
      </c>
      <c r="B830" t="s">
        <v>1100</v>
      </c>
      <c r="C830" t="s">
        <v>2434</v>
      </c>
      <c r="D830" t="s">
        <v>1158</v>
      </c>
      <c r="F830" t="s">
        <v>2435</v>
      </c>
      <c r="G830" t="s">
        <v>2379</v>
      </c>
      <c r="H830" t="s">
        <v>1103</v>
      </c>
      <c r="J830" s="2">
        <v>0</v>
      </c>
      <c r="K830" s="3">
        <v>6908</v>
      </c>
      <c r="N830" t="s">
        <v>2414</v>
      </c>
      <c r="O830" t="s">
        <v>2436</v>
      </c>
      <c r="P830" t="s">
        <v>451</v>
      </c>
      <c r="Q830" s="1">
        <v>44091.495324074072</v>
      </c>
    </row>
    <row r="831" spans="1:17" outlineLevel="2" x14ac:dyDescent="0.35">
      <c r="A831" s="1">
        <v>44012</v>
      </c>
      <c r="B831" t="s">
        <v>1100</v>
      </c>
      <c r="C831" t="s">
        <v>2447</v>
      </c>
      <c r="D831" t="s">
        <v>1158</v>
      </c>
      <c r="F831" t="s">
        <v>2450</v>
      </c>
      <c r="G831" t="s">
        <v>2379</v>
      </c>
      <c r="H831" t="s">
        <v>1103</v>
      </c>
      <c r="J831" s="2">
        <v>0</v>
      </c>
      <c r="K831" s="3">
        <v>-27500</v>
      </c>
      <c r="N831" t="s">
        <v>2414</v>
      </c>
      <c r="O831" t="s">
        <v>2449</v>
      </c>
      <c r="P831" t="s">
        <v>22</v>
      </c>
      <c r="Q831" s="1">
        <v>44092.594166666669</v>
      </c>
    </row>
    <row r="832" spans="1:17" outlineLevel="1" x14ac:dyDescent="0.35">
      <c r="K832" s="3">
        <f>SUBTOTAL(9,K826:K831)</f>
        <v>-18184.21</v>
      </c>
      <c r="N832" s="4" t="s">
        <v>3203</v>
      </c>
      <c r="Q832" s="1">
        <f>SUBTOTAL(9,Q826:Q831)</f>
        <v>264411.63464120374</v>
      </c>
    </row>
    <row r="833" spans="1:17" outlineLevel="2" x14ac:dyDescent="0.35">
      <c r="A833" s="1">
        <v>43915</v>
      </c>
      <c r="B833" t="s">
        <v>24</v>
      </c>
      <c r="C833" t="s">
        <v>1441</v>
      </c>
      <c r="D833" t="s">
        <v>1442</v>
      </c>
      <c r="F833" t="s">
        <v>1443</v>
      </c>
      <c r="G833" t="s">
        <v>1103</v>
      </c>
      <c r="H833" t="s">
        <v>23</v>
      </c>
      <c r="J833" s="2">
        <v>0</v>
      </c>
      <c r="K833" s="3">
        <v>3044</v>
      </c>
      <c r="N833" t="s">
        <v>1444</v>
      </c>
      <c r="P833" t="s">
        <v>22</v>
      </c>
      <c r="Q833" s="1">
        <v>44089.690717592603</v>
      </c>
    </row>
    <row r="834" spans="1:17" outlineLevel="2" x14ac:dyDescent="0.35">
      <c r="A834" s="1">
        <v>43906</v>
      </c>
      <c r="B834" t="s">
        <v>1100</v>
      </c>
      <c r="C834" t="s">
        <v>2331</v>
      </c>
      <c r="D834" t="s">
        <v>1442</v>
      </c>
      <c r="F834" t="s">
        <v>2332</v>
      </c>
      <c r="G834" t="s">
        <v>2333</v>
      </c>
      <c r="H834" t="s">
        <v>1103</v>
      </c>
      <c r="J834" s="2">
        <v>0</v>
      </c>
      <c r="K834" s="3">
        <v>3044</v>
      </c>
      <c r="N834" t="s">
        <v>1444</v>
      </c>
      <c r="O834" t="s">
        <v>2334</v>
      </c>
      <c r="P834" t="s">
        <v>22</v>
      </c>
      <c r="Q834" s="1">
        <v>44090.571469907409</v>
      </c>
    </row>
    <row r="835" spans="1:17" outlineLevel="2" x14ac:dyDescent="0.35">
      <c r="A835" s="1">
        <v>44012</v>
      </c>
      <c r="B835" t="s">
        <v>1100</v>
      </c>
      <c r="C835" t="s">
        <v>2447</v>
      </c>
      <c r="D835" t="s">
        <v>1158</v>
      </c>
      <c r="F835" t="s">
        <v>2451</v>
      </c>
      <c r="G835" t="s">
        <v>2379</v>
      </c>
      <c r="H835" t="s">
        <v>1103</v>
      </c>
      <c r="J835" s="2">
        <v>0</v>
      </c>
      <c r="K835" s="3">
        <v>6908</v>
      </c>
      <c r="N835" t="s">
        <v>1444</v>
      </c>
      <c r="O835" t="s">
        <v>2449</v>
      </c>
      <c r="P835" t="s">
        <v>22</v>
      </c>
      <c r="Q835" s="1">
        <v>44092.608090277783</v>
      </c>
    </row>
    <row r="836" spans="1:17" outlineLevel="1" x14ac:dyDescent="0.35">
      <c r="K836" s="3">
        <f>SUBTOTAL(9,K834:K835)</f>
        <v>9952</v>
      </c>
      <c r="N836" s="4" t="s">
        <v>3167</v>
      </c>
      <c r="Q836" s="1">
        <f>SUBTOTAL(9,Q833:Q835)</f>
        <v>132272.87027777781</v>
      </c>
    </row>
    <row r="837" spans="1:17" outlineLevel="2" x14ac:dyDescent="0.35">
      <c r="A837" s="1">
        <v>43915</v>
      </c>
      <c r="B837" t="s">
        <v>24</v>
      </c>
      <c r="C837" t="s">
        <v>1449</v>
      </c>
      <c r="D837" t="s">
        <v>1407</v>
      </c>
      <c r="F837" t="s">
        <v>1450</v>
      </c>
      <c r="G837" t="s">
        <v>1103</v>
      </c>
      <c r="H837" t="s">
        <v>470</v>
      </c>
      <c r="I837" t="s">
        <v>471</v>
      </c>
      <c r="J837" s="2">
        <v>30.1</v>
      </c>
      <c r="K837" s="3">
        <v>825.94</v>
      </c>
      <c r="N837" t="s">
        <v>1451</v>
      </c>
      <c r="P837" t="s">
        <v>22</v>
      </c>
      <c r="Q837" s="1">
        <v>44089.650104166663</v>
      </c>
    </row>
    <row r="838" spans="1:17" outlineLevel="2" x14ac:dyDescent="0.35">
      <c r="A838" s="1">
        <v>43912</v>
      </c>
      <c r="B838" t="s">
        <v>1100</v>
      </c>
      <c r="C838" t="s">
        <v>2160</v>
      </c>
      <c r="D838" t="s">
        <v>1407</v>
      </c>
      <c r="F838" t="s">
        <v>2161</v>
      </c>
      <c r="G838" t="s">
        <v>2040</v>
      </c>
      <c r="H838" t="s">
        <v>1103</v>
      </c>
      <c r="I838" t="s">
        <v>471</v>
      </c>
      <c r="J838" s="2">
        <v>30.1</v>
      </c>
      <c r="K838" s="3">
        <v>752.5</v>
      </c>
      <c r="N838" t="s">
        <v>1451</v>
      </c>
      <c r="O838" t="s">
        <v>2162</v>
      </c>
      <c r="P838" t="s">
        <v>451</v>
      </c>
      <c r="Q838" s="1">
        <v>44074.554050925923</v>
      </c>
    </row>
    <row r="839" spans="1:17" outlineLevel="2" x14ac:dyDescent="0.35">
      <c r="A839" s="1">
        <v>43915</v>
      </c>
      <c r="B839" t="s">
        <v>24</v>
      </c>
      <c r="C839" t="s">
        <v>1449</v>
      </c>
      <c r="D839" t="s">
        <v>1407</v>
      </c>
      <c r="F839" t="s">
        <v>2606</v>
      </c>
      <c r="G839" t="s">
        <v>2607</v>
      </c>
      <c r="H839" t="s">
        <v>1103</v>
      </c>
      <c r="I839" t="s">
        <v>471</v>
      </c>
      <c r="J839" s="2">
        <v>0</v>
      </c>
      <c r="K839" s="3">
        <v>73.44</v>
      </c>
      <c r="N839" t="s">
        <v>1451</v>
      </c>
      <c r="P839" t="s">
        <v>22</v>
      </c>
      <c r="Q839" s="1">
        <v>44089.650104166663</v>
      </c>
    </row>
    <row r="840" spans="1:17" outlineLevel="1" x14ac:dyDescent="0.35">
      <c r="K840" s="3">
        <f>SUBTOTAL(9,K838:K839)</f>
        <v>825.94</v>
      </c>
      <c r="N840" s="4" t="s">
        <v>3168</v>
      </c>
      <c r="Q840" s="1">
        <f>SUBTOTAL(9,Q837:Q839)</f>
        <v>132253.85425925924</v>
      </c>
    </row>
    <row r="841" spans="1:17" outlineLevel="2" x14ac:dyDescent="0.35">
      <c r="A841" s="1">
        <v>43734</v>
      </c>
      <c r="B841" t="s">
        <v>24</v>
      </c>
      <c r="C841" t="s">
        <v>1229</v>
      </c>
      <c r="D841" t="s">
        <v>1158</v>
      </c>
      <c r="F841" t="s">
        <v>1230</v>
      </c>
      <c r="G841" t="s">
        <v>1103</v>
      </c>
      <c r="H841" t="s">
        <v>23</v>
      </c>
      <c r="J841" s="2">
        <v>0</v>
      </c>
      <c r="K841" s="3">
        <v>58080</v>
      </c>
      <c r="L841" t="s">
        <v>30</v>
      </c>
      <c r="M841" t="s">
        <v>31</v>
      </c>
      <c r="N841" t="s">
        <v>1231</v>
      </c>
      <c r="P841" t="s">
        <v>22</v>
      </c>
      <c r="Q841" s="1">
        <v>43949.722071759257</v>
      </c>
    </row>
    <row r="842" spans="1:17" outlineLevel="2" x14ac:dyDescent="0.35">
      <c r="A842" s="1">
        <v>44011</v>
      </c>
      <c r="B842" t="s">
        <v>1100</v>
      </c>
      <c r="C842" t="s">
        <v>2440</v>
      </c>
      <c r="D842" t="s">
        <v>2441</v>
      </c>
      <c r="G842" t="s">
        <v>2379</v>
      </c>
      <c r="H842" t="s">
        <v>1103</v>
      </c>
      <c r="J842" s="2">
        <v>0</v>
      </c>
      <c r="K842" s="3">
        <v>40000</v>
      </c>
      <c r="N842" t="s">
        <v>1231</v>
      </c>
      <c r="O842" t="s">
        <v>2442</v>
      </c>
      <c r="P842" t="s">
        <v>451</v>
      </c>
      <c r="Q842" s="1">
        <v>44084.438449074078</v>
      </c>
    </row>
    <row r="843" spans="1:17" outlineLevel="2" x14ac:dyDescent="0.35">
      <c r="A843" s="1">
        <v>44012</v>
      </c>
      <c r="B843" t="s">
        <v>1100</v>
      </c>
      <c r="C843" t="s">
        <v>2452</v>
      </c>
      <c r="D843" t="s">
        <v>2453</v>
      </c>
      <c r="F843" t="s">
        <v>2454</v>
      </c>
      <c r="G843" t="s">
        <v>2379</v>
      </c>
      <c r="H843" t="s">
        <v>1103</v>
      </c>
      <c r="J843" s="2">
        <v>0</v>
      </c>
      <c r="K843" s="3">
        <v>89100</v>
      </c>
      <c r="N843" t="s">
        <v>1231</v>
      </c>
      <c r="O843" t="s">
        <v>2455</v>
      </c>
      <c r="P843" t="s">
        <v>22</v>
      </c>
      <c r="Q843" s="1">
        <v>44092.605543981481</v>
      </c>
    </row>
    <row r="844" spans="1:17" outlineLevel="1" x14ac:dyDescent="0.35">
      <c r="K844" s="3">
        <f>SUBTOTAL(9,K842:K843)</f>
        <v>129100</v>
      </c>
      <c r="N844" s="4" t="s">
        <v>3169</v>
      </c>
      <c r="Q844" s="1">
        <f>SUBTOTAL(9,Q841:Q843)</f>
        <v>132126.76606481482</v>
      </c>
    </row>
    <row r="845" spans="1:17" outlineLevel="2" x14ac:dyDescent="0.35">
      <c r="A845" s="1">
        <v>43700</v>
      </c>
      <c r="B845" t="s">
        <v>24</v>
      </c>
      <c r="C845" t="s">
        <v>1680</v>
      </c>
      <c r="E845" t="s">
        <v>1665</v>
      </c>
      <c r="F845" t="s">
        <v>1681</v>
      </c>
      <c r="G845" t="s">
        <v>1609</v>
      </c>
      <c r="H845" t="s">
        <v>23</v>
      </c>
      <c r="J845" s="2">
        <v>0</v>
      </c>
      <c r="K845" s="3">
        <v>11540</v>
      </c>
      <c r="L845" t="s">
        <v>30</v>
      </c>
      <c r="M845" t="s">
        <v>31</v>
      </c>
      <c r="N845" t="s">
        <v>1682</v>
      </c>
      <c r="P845" t="s">
        <v>22</v>
      </c>
      <c r="Q845" s="1">
        <v>43949.722071759257</v>
      </c>
    </row>
    <row r="846" spans="1:17" outlineLevel="1" x14ac:dyDescent="0.35">
      <c r="K846" s="3">
        <f>SUBTOTAL(9,K845:K845)</f>
        <v>11540</v>
      </c>
      <c r="N846" s="4" t="s">
        <v>3170</v>
      </c>
      <c r="Q846" s="1">
        <f>SUBTOTAL(9,Q845:Q845)</f>
        <v>43949.722071759257</v>
      </c>
    </row>
    <row r="847" spans="1:17" outlineLevel="2" x14ac:dyDescent="0.35">
      <c r="A847" s="1">
        <v>43700</v>
      </c>
      <c r="B847" t="s">
        <v>24</v>
      </c>
      <c r="C847" t="s">
        <v>1674</v>
      </c>
      <c r="E847" t="s">
        <v>1665</v>
      </c>
      <c r="F847" t="s">
        <v>1675</v>
      </c>
      <c r="G847" t="s">
        <v>1609</v>
      </c>
      <c r="H847" t="s">
        <v>23</v>
      </c>
      <c r="J847" s="2">
        <v>0</v>
      </c>
      <c r="K847" s="3">
        <v>32842.85</v>
      </c>
      <c r="L847" t="s">
        <v>30</v>
      </c>
      <c r="M847" t="s">
        <v>31</v>
      </c>
      <c r="N847" t="s">
        <v>1676</v>
      </c>
      <c r="P847" t="s">
        <v>22</v>
      </c>
      <c r="Q847" s="1">
        <v>43949.722071759257</v>
      </c>
    </row>
    <row r="848" spans="1:17" outlineLevel="1" x14ac:dyDescent="0.35">
      <c r="K848" s="3">
        <f>SUBTOTAL(9,K847:K847)</f>
        <v>32842.85</v>
      </c>
      <c r="N848" s="4" t="s">
        <v>3171</v>
      </c>
      <c r="Q848" s="1">
        <f>SUBTOTAL(9,Q847:Q847)</f>
        <v>43949.722071759257</v>
      </c>
    </row>
    <row r="849" spans="1:17" outlineLevel="2" x14ac:dyDescent="0.35">
      <c r="A849" s="1">
        <v>43699</v>
      </c>
      <c r="B849" t="s">
        <v>24</v>
      </c>
      <c r="C849" t="s">
        <v>1835</v>
      </c>
      <c r="D849" t="s">
        <v>1836</v>
      </c>
      <c r="F849" t="s">
        <v>1837</v>
      </c>
      <c r="G849" t="s">
        <v>731</v>
      </c>
      <c r="H849" t="s">
        <v>726</v>
      </c>
      <c r="J849" s="2">
        <v>0</v>
      </c>
      <c r="K849" s="3">
        <v>26652.9</v>
      </c>
      <c r="L849" t="s">
        <v>30</v>
      </c>
      <c r="M849" t="s">
        <v>31</v>
      </c>
      <c r="N849" t="s">
        <v>1838</v>
      </c>
      <c r="P849" t="s">
        <v>22</v>
      </c>
      <c r="Q849" s="1">
        <v>43949.722071759257</v>
      </c>
    </row>
    <row r="850" spans="1:17" outlineLevel="2" x14ac:dyDescent="0.35">
      <c r="A850" s="1">
        <v>43699</v>
      </c>
      <c r="B850" t="s">
        <v>24</v>
      </c>
      <c r="C850" t="s">
        <v>1839</v>
      </c>
      <c r="F850" t="s">
        <v>1840</v>
      </c>
      <c r="G850" t="s">
        <v>731</v>
      </c>
      <c r="H850" t="s">
        <v>726</v>
      </c>
      <c r="J850" s="2">
        <v>0</v>
      </c>
      <c r="K850" s="3">
        <v>54931.8</v>
      </c>
      <c r="L850" t="s">
        <v>30</v>
      </c>
      <c r="M850" t="s">
        <v>31</v>
      </c>
      <c r="N850" t="s">
        <v>1838</v>
      </c>
      <c r="P850" t="s">
        <v>22</v>
      </c>
      <c r="Q850" s="1">
        <v>43949.722777777781</v>
      </c>
    </row>
    <row r="851" spans="1:17" outlineLevel="2" x14ac:dyDescent="0.35">
      <c r="A851" s="1">
        <v>43699</v>
      </c>
      <c r="B851" t="s">
        <v>24</v>
      </c>
      <c r="C851" t="s">
        <v>1841</v>
      </c>
      <c r="F851" t="s">
        <v>1842</v>
      </c>
      <c r="G851" t="s">
        <v>731</v>
      </c>
      <c r="H851" t="s">
        <v>726</v>
      </c>
      <c r="J851" s="2">
        <v>0</v>
      </c>
      <c r="K851" s="3">
        <v>24170</v>
      </c>
      <c r="L851" t="s">
        <v>30</v>
      </c>
      <c r="M851" t="s">
        <v>31</v>
      </c>
      <c r="N851" t="s">
        <v>1838</v>
      </c>
      <c r="P851" t="s">
        <v>22</v>
      </c>
      <c r="Q851" s="1">
        <v>43949.722777777781</v>
      </c>
    </row>
    <row r="852" spans="1:17" outlineLevel="2" x14ac:dyDescent="0.35">
      <c r="A852" s="1">
        <v>43699</v>
      </c>
      <c r="B852" t="s">
        <v>24</v>
      </c>
      <c r="C852" t="s">
        <v>1843</v>
      </c>
      <c r="F852" t="s">
        <v>1844</v>
      </c>
      <c r="G852" t="s">
        <v>731</v>
      </c>
      <c r="H852" t="s">
        <v>726</v>
      </c>
      <c r="J852" s="2">
        <v>0</v>
      </c>
      <c r="K852" s="3">
        <v>39550.9</v>
      </c>
      <c r="L852" t="s">
        <v>30</v>
      </c>
      <c r="M852" t="s">
        <v>31</v>
      </c>
      <c r="N852" t="s">
        <v>1838</v>
      </c>
      <c r="P852" t="s">
        <v>22</v>
      </c>
      <c r="Q852" s="1">
        <v>43949.722777777781</v>
      </c>
    </row>
    <row r="853" spans="1:17" outlineLevel="2" x14ac:dyDescent="0.35">
      <c r="A853" s="1">
        <v>43699</v>
      </c>
      <c r="B853" t="s">
        <v>24</v>
      </c>
      <c r="C853" t="s">
        <v>1845</v>
      </c>
      <c r="F853" t="s">
        <v>1846</v>
      </c>
      <c r="G853" t="s">
        <v>731</v>
      </c>
      <c r="H853" t="s">
        <v>726</v>
      </c>
      <c r="J853" s="2">
        <v>0</v>
      </c>
      <c r="K853" s="3">
        <v>21972.7</v>
      </c>
      <c r="L853" t="s">
        <v>30</v>
      </c>
      <c r="M853" t="s">
        <v>31</v>
      </c>
      <c r="N853" t="s">
        <v>1838</v>
      </c>
      <c r="P853" t="s">
        <v>22</v>
      </c>
      <c r="Q853" s="1">
        <v>43949.722777777781</v>
      </c>
    </row>
    <row r="854" spans="1:17" outlineLevel="2" x14ac:dyDescent="0.35">
      <c r="A854" s="1">
        <v>43699</v>
      </c>
      <c r="B854" t="s">
        <v>24</v>
      </c>
      <c r="C854" t="s">
        <v>1847</v>
      </c>
      <c r="F854" t="s">
        <v>1848</v>
      </c>
      <c r="G854" t="s">
        <v>731</v>
      </c>
      <c r="H854" t="s">
        <v>726</v>
      </c>
      <c r="J854" s="2">
        <v>0</v>
      </c>
      <c r="K854" s="3">
        <v>24170</v>
      </c>
      <c r="L854" t="s">
        <v>30</v>
      </c>
      <c r="M854" t="s">
        <v>31</v>
      </c>
      <c r="N854" t="s">
        <v>1838</v>
      </c>
      <c r="P854" t="s">
        <v>22</v>
      </c>
      <c r="Q854" s="1">
        <v>43949.722777777781</v>
      </c>
    </row>
    <row r="855" spans="1:17" outlineLevel="2" x14ac:dyDescent="0.35">
      <c r="A855" s="1">
        <v>43699</v>
      </c>
      <c r="B855" t="s">
        <v>24</v>
      </c>
      <c r="C855" t="s">
        <v>1849</v>
      </c>
      <c r="F855" t="s">
        <v>1592</v>
      </c>
      <c r="G855" t="s">
        <v>731</v>
      </c>
      <c r="H855" t="s">
        <v>726</v>
      </c>
      <c r="J855" s="2">
        <v>0</v>
      </c>
      <c r="K855" s="3">
        <v>23272.48</v>
      </c>
      <c r="L855" t="s">
        <v>30</v>
      </c>
      <c r="M855" t="s">
        <v>31</v>
      </c>
      <c r="N855" t="s">
        <v>1838</v>
      </c>
      <c r="P855" t="s">
        <v>22</v>
      </c>
      <c r="Q855" s="1">
        <v>43949.722777777781</v>
      </c>
    </row>
    <row r="856" spans="1:17" outlineLevel="2" x14ac:dyDescent="0.35">
      <c r="A856" s="1">
        <v>43699</v>
      </c>
      <c r="B856" t="s">
        <v>24</v>
      </c>
      <c r="C856" t="s">
        <v>1850</v>
      </c>
      <c r="F856" t="s">
        <v>1851</v>
      </c>
      <c r="G856" t="s">
        <v>731</v>
      </c>
      <c r="H856" t="s">
        <v>726</v>
      </c>
      <c r="J856" s="2">
        <v>0</v>
      </c>
      <c r="K856" s="3">
        <v>23272.48</v>
      </c>
      <c r="L856" t="s">
        <v>30</v>
      </c>
      <c r="M856" t="s">
        <v>31</v>
      </c>
      <c r="N856" t="s">
        <v>1838</v>
      </c>
      <c r="P856" t="s">
        <v>22</v>
      </c>
      <c r="Q856" s="1">
        <v>43949.722777777781</v>
      </c>
    </row>
    <row r="857" spans="1:17" outlineLevel="2" x14ac:dyDescent="0.35">
      <c r="A857" s="1">
        <v>43699</v>
      </c>
      <c r="B857" t="s">
        <v>24</v>
      </c>
      <c r="C857" t="s">
        <v>1852</v>
      </c>
      <c r="F857" t="s">
        <v>1567</v>
      </c>
      <c r="G857" t="s">
        <v>731</v>
      </c>
      <c r="H857" t="s">
        <v>726</v>
      </c>
      <c r="J857" s="2">
        <v>0</v>
      </c>
      <c r="K857" s="3">
        <v>23272.48</v>
      </c>
      <c r="L857" t="s">
        <v>30</v>
      </c>
      <c r="M857" t="s">
        <v>31</v>
      </c>
      <c r="N857" t="s">
        <v>1838</v>
      </c>
      <c r="P857" t="s">
        <v>22</v>
      </c>
      <c r="Q857" s="1">
        <v>43949.722777777781</v>
      </c>
    </row>
    <row r="858" spans="1:17" outlineLevel="2" x14ac:dyDescent="0.35">
      <c r="A858" s="1">
        <v>43699</v>
      </c>
      <c r="B858" t="s">
        <v>24</v>
      </c>
      <c r="C858" t="s">
        <v>1853</v>
      </c>
      <c r="F858" t="s">
        <v>1854</v>
      </c>
      <c r="G858" t="s">
        <v>731</v>
      </c>
      <c r="H858" t="s">
        <v>726</v>
      </c>
      <c r="J858" s="2">
        <v>0</v>
      </c>
      <c r="K858" s="3">
        <v>25599.73</v>
      </c>
      <c r="L858" t="s">
        <v>30</v>
      </c>
      <c r="M858" t="s">
        <v>31</v>
      </c>
      <c r="N858" t="s">
        <v>1838</v>
      </c>
      <c r="P858" t="s">
        <v>22</v>
      </c>
      <c r="Q858" s="1">
        <v>43949.722777777781</v>
      </c>
    </row>
    <row r="859" spans="1:17" outlineLevel="2" x14ac:dyDescent="0.35">
      <c r="A859" s="1">
        <v>43699</v>
      </c>
      <c r="B859" t="s">
        <v>24</v>
      </c>
      <c r="C859" t="s">
        <v>1855</v>
      </c>
      <c r="F859" t="s">
        <v>1581</v>
      </c>
      <c r="G859" t="s">
        <v>731</v>
      </c>
      <c r="H859" t="s">
        <v>726</v>
      </c>
      <c r="J859" s="2">
        <v>0</v>
      </c>
      <c r="K859" s="3">
        <v>69817.440000000002</v>
      </c>
      <c r="L859" t="s">
        <v>30</v>
      </c>
      <c r="M859" t="s">
        <v>31</v>
      </c>
      <c r="N859" t="s">
        <v>1838</v>
      </c>
      <c r="P859" t="s">
        <v>22</v>
      </c>
      <c r="Q859" s="1">
        <v>43949.722777777781</v>
      </c>
    </row>
    <row r="860" spans="1:17" outlineLevel="2" x14ac:dyDescent="0.35">
      <c r="A860" s="1">
        <v>43699</v>
      </c>
      <c r="B860" t="s">
        <v>24</v>
      </c>
      <c r="C860" t="s">
        <v>1856</v>
      </c>
      <c r="F860" t="s">
        <v>1571</v>
      </c>
      <c r="G860" t="s">
        <v>731</v>
      </c>
      <c r="H860" t="s">
        <v>726</v>
      </c>
      <c r="J860" s="2">
        <v>0</v>
      </c>
      <c r="K860" s="3">
        <v>23272.48</v>
      </c>
      <c r="L860" t="s">
        <v>30</v>
      </c>
      <c r="M860" t="s">
        <v>31</v>
      </c>
      <c r="N860" t="s">
        <v>1838</v>
      </c>
      <c r="P860" t="s">
        <v>22</v>
      </c>
      <c r="Q860" s="1">
        <v>43949.722777777781</v>
      </c>
    </row>
    <row r="861" spans="1:17" outlineLevel="2" x14ac:dyDescent="0.35">
      <c r="A861" s="1">
        <v>43808</v>
      </c>
      <c r="B861" t="s">
        <v>1100</v>
      </c>
      <c r="C861" t="s">
        <v>2231</v>
      </c>
      <c r="D861" t="s">
        <v>1369</v>
      </c>
      <c r="F861" t="s">
        <v>2232</v>
      </c>
      <c r="G861" t="s">
        <v>2222</v>
      </c>
      <c r="H861" t="s">
        <v>1103</v>
      </c>
      <c r="I861" t="s">
        <v>471</v>
      </c>
      <c r="J861" s="2">
        <v>298.5</v>
      </c>
      <c r="K861" s="3">
        <v>7694.43</v>
      </c>
      <c r="L861" t="s">
        <v>30</v>
      </c>
      <c r="M861" t="s">
        <v>31</v>
      </c>
      <c r="N861" t="s">
        <v>1838</v>
      </c>
      <c r="O861" t="s">
        <v>2233</v>
      </c>
      <c r="P861" t="s">
        <v>22</v>
      </c>
      <c r="Q861" s="1">
        <v>43950.436342592591</v>
      </c>
    </row>
    <row r="862" spans="1:17" outlineLevel="1" x14ac:dyDescent="0.35">
      <c r="K862" s="3">
        <f>SUBTOTAL(9,K849:K860)</f>
        <v>379955.39</v>
      </c>
      <c r="N862" s="4" t="s">
        <v>3172</v>
      </c>
      <c r="Q862" s="1">
        <f>SUBTOTAL(9,Q849:Q861)</f>
        <v>571347.10896990739</v>
      </c>
    </row>
    <row r="863" spans="1:17" outlineLevel="2" x14ac:dyDescent="0.35">
      <c r="A863" s="1">
        <v>43781</v>
      </c>
      <c r="B863" t="s">
        <v>1100</v>
      </c>
      <c r="C863" t="s">
        <v>2090</v>
      </c>
      <c r="D863" t="s">
        <v>1301</v>
      </c>
      <c r="F863" t="s">
        <v>2091</v>
      </c>
      <c r="G863" t="s">
        <v>2040</v>
      </c>
      <c r="H863" t="s">
        <v>1103</v>
      </c>
      <c r="J863" s="2">
        <v>0</v>
      </c>
      <c r="K863" s="3">
        <v>6225</v>
      </c>
      <c r="L863" t="s">
        <v>30</v>
      </c>
      <c r="M863" t="s">
        <v>31</v>
      </c>
      <c r="N863" t="s">
        <v>2092</v>
      </c>
      <c r="O863" t="s">
        <v>2093</v>
      </c>
      <c r="P863" t="s">
        <v>22</v>
      </c>
      <c r="Q863" s="1">
        <v>43949.722777777781</v>
      </c>
    </row>
    <row r="864" spans="1:17" outlineLevel="1" x14ac:dyDescent="0.35">
      <c r="K864" s="3">
        <f>SUBTOTAL(9,K863:K863)</f>
        <v>6225</v>
      </c>
      <c r="N864" s="4" t="s">
        <v>3204</v>
      </c>
      <c r="Q864" s="1">
        <f>SUBTOTAL(9,Q863:Q863)</f>
        <v>43949.722777777781</v>
      </c>
    </row>
    <row r="865" spans="1:17" outlineLevel="2" x14ac:dyDescent="0.35">
      <c r="A865" s="1">
        <v>43994</v>
      </c>
      <c r="B865" t="s">
        <v>24</v>
      </c>
      <c r="C865" t="s">
        <v>1497</v>
      </c>
      <c r="D865" t="s">
        <v>1498</v>
      </c>
      <c r="F865" t="s">
        <v>1499</v>
      </c>
      <c r="G865" t="s">
        <v>1103</v>
      </c>
      <c r="H865" t="s">
        <v>470</v>
      </c>
      <c r="I865" t="s">
        <v>471</v>
      </c>
      <c r="J865" s="2">
        <v>495</v>
      </c>
      <c r="K865" s="3">
        <v>13206.6</v>
      </c>
      <c r="N865" t="s">
        <v>1500</v>
      </c>
      <c r="P865" t="s">
        <v>22</v>
      </c>
      <c r="Q865" s="1">
        <v>44089.610717592594</v>
      </c>
    </row>
    <row r="866" spans="1:17" outlineLevel="2" x14ac:dyDescent="0.35">
      <c r="A866" s="1">
        <v>44006</v>
      </c>
      <c r="B866" t="s">
        <v>24</v>
      </c>
      <c r="C866" t="s">
        <v>1513</v>
      </c>
      <c r="D866" t="s">
        <v>1498</v>
      </c>
      <c r="F866" t="s">
        <v>1499</v>
      </c>
      <c r="G866" t="s">
        <v>1103</v>
      </c>
      <c r="H866" t="s">
        <v>470</v>
      </c>
      <c r="I866" t="s">
        <v>471</v>
      </c>
      <c r="J866" s="2">
        <v>100</v>
      </c>
      <c r="K866" s="3">
        <v>2673.5</v>
      </c>
      <c r="N866" t="s">
        <v>1500</v>
      </c>
      <c r="P866" t="s">
        <v>22</v>
      </c>
      <c r="Q866" s="1">
        <v>44089.69027777778</v>
      </c>
    </row>
    <row r="867" spans="1:17" outlineLevel="2" x14ac:dyDescent="0.35">
      <c r="A867" s="1">
        <v>43705</v>
      </c>
      <c r="B867" t="s">
        <v>1100</v>
      </c>
      <c r="C867" t="s">
        <v>2052</v>
      </c>
      <c r="D867" t="s">
        <v>1199</v>
      </c>
      <c r="F867" t="s">
        <v>2053</v>
      </c>
      <c r="G867" t="s">
        <v>2040</v>
      </c>
      <c r="H867" t="s">
        <v>1103</v>
      </c>
      <c r="I867" t="s">
        <v>471</v>
      </c>
      <c r="J867" s="2">
        <v>88.4</v>
      </c>
      <c r="K867" s="3">
        <v>2278.69</v>
      </c>
      <c r="L867" t="s">
        <v>30</v>
      </c>
      <c r="M867" t="s">
        <v>31</v>
      </c>
      <c r="N867" t="s">
        <v>1500</v>
      </c>
      <c r="O867" t="s">
        <v>2054</v>
      </c>
      <c r="P867" t="s">
        <v>22</v>
      </c>
      <c r="Q867" s="1">
        <v>43949.722071759257</v>
      </c>
    </row>
    <row r="868" spans="1:17" outlineLevel="2" x14ac:dyDescent="0.35">
      <c r="A868" s="1">
        <v>43727</v>
      </c>
      <c r="B868" t="s">
        <v>1100</v>
      </c>
      <c r="C868" t="s">
        <v>2055</v>
      </c>
      <c r="D868" t="s">
        <v>1248</v>
      </c>
      <c r="F868" t="s">
        <v>2056</v>
      </c>
      <c r="G868" t="s">
        <v>2040</v>
      </c>
      <c r="H868" t="s">
        <v>1103</v>
      </c>
      <c r="I868" t="s">
        <v>471</v>
      </c>
      <c r="J868" s="2">
        <v>620.86</v>
      </c>
      <c r="K868" s="3">
        <v>16003.91</v>
      </c>
      <c r="L868" t="s">
        <v>30</v>
      </c>
      <c r="M868" t="s">
        <v>31</v>
      </c>
      <c r="N868" t="s">
        <v>1500</v>
      </c>
      <c r="O868" t="s">
        <v>2057</v>
      </c>
      <c r="P868" t="s">
        <v>22</v>
      </c>
      <c r="Q868" s="1">
        <v>43949.722071759257</v>
      </c>
    </row>
    <row r="869" spans="1:17" outlineLevel="2" x14ac:dyDescent="0.35">
      <c r="A869" s="1">
        <v>43802</v>
      </c>
      <c r="B869" t="s">
        <v>1100</v>
      </c>
      <c r="C869" t="s">
        <v>2116</v>
      </c>
      <c r="D869" t="s">
        <v>1199</v>
      </c>
      <c r="F869" t="s">
        <v>2117</v>
      </c>
      <c r="G869" t="s">
        <v>2040</v>
      </c>
      <c r="H869" t="s">
        <v>1103</v>
      </c>
      <c r="I869" t="s">
        <v>471</v>
      </c>
      <c r="J869" s="2">
        <v>53.96</v>
      </c>
      <c r="K869" s="3">
        <v>1390.93</v>
      </c>
      <c r="L869" t="s">
        <v>30</v>
      </c>
      <c r="M869" t="s">
        <v>31</v>
      </c>
      <c r="N869" t="s">
        <v>1500</v>
      </c>
      <c r="O869" t="s">
        <v>2118</v>
      </c>
      <c r="P869" t="s">
        <v>22</v>
      </c>
      <c r="Q869" s="1">
        <v>43949.722777777781</v>
      </c>
    </row>
    <row r="870" spans="1:17" outlineLevel="2" x14ac:dyDescent="0.35">
      <c r="A870" s="1">
        <v>43802</v>
      </c>
      <c r="B870" t="s">
        <v>1100</v>
      </c>
      <c r="C870" t="s">
        <v>2119</v>
      </c>
      <c r="D870" t="s">
        <v>1199</v>
      </c>
      <c r="F870" t="s">
        <v>2120</v>
      </c>
      <c r="G870" t="s">
        <v>2040</v>
      </c>
      <c r="H870" t="s">
        <v>1103</v>
      </c>
      <c r="I870" t="s">
        <v>471</v>
      </c>
      <c r="J870" s="2">
        <v>45.66</v>
      </c>
      <c r="K870" s="3">
        <v>1176.98</v>
      </c>
      <c r="L870" t="s">
        <v>30</v>
      </c>
      <c r="M870" t="s">
        <v>31</v>
      </c>
      <c r="N870" t="s">
        <v>1500</v>
      </c>
      <c r="O870" t="s">
        <v>2121</v>
      </c>
      <c r="P870" t="s">
        <v>22</v>
      </c>
      <c r="Q870" s="1">
        <v>43949.722777777781</v>
      </c>
    </row>
    <row r="871" spans="1:17" outlineLevel="2" x14ac:dyDescent="0.35">
      <c r="A871" s="1">
        <v>43977</v>
      </c>
      <c r="B871" t="s">
        <v>1100</v>
      </c>
      <c r="C871" t="s">
        <v>2168</v>
      </c>
      <c r="D871" t="s">
        <v>1498</v>
      </c>
      <c r="F871" t="s">
        <v>2169</v>
      </c>
      <c r="G871" t="s">
        <v>2040</v>
      </c>
      <c r="H871" t="s">
        <v>1103</v>
      </c>
      <c r="I871" t="s">
        <v>471</v>
      </c>
      <c r="J871" s="2">
        <v>595</v>
      </c>
      <c r="K871" s="3">
        <v>14875</v>
      </c>
      <c r="N871" t="s">
        <v>1500</v>
      </c>
      <c r="O871" t="s">
        <v>2170</v>
      </c>
      <c r="P871" t="s">
        <v>22</v>
      </c>
      <c r="Q871" s="1">
        <v>44071.480092592603</v>
      </c>
    </row>
    <row r="872" spans="1:17" outlineLevel="2" x14ac:dyDescent="0.35">
      <c r="A872" s="1">
        <v>44012</v>
      </c>
      <c r="B872" t="s">
        <v>1100</v>
      </c>
      <c r="C872" t="s">
        <v>2214</v>
      </c>
      <c r="D872" t="s">
        <v>1199</v>
      </c>
      <c r="F872" t="s">
        <v>2215</v>
      </c>
      <c r="G872" t="s">
        <v>2040</v>
      </c>
      <c r="H872" t="s">
        <v>1103</v>
      </c>
      <c r="I872" t="s">
        <v>471</v>
      </c>
      <c r="J872" s="2">
        <v>227.88</v>
      </c>
      <c r="K872" s="3">
        <v>6093.51</v>
      </c>
      <c r="N872" t="s">
        <v>1500</v>
      </c>
      <c r="O872" t="s">
        <v>2216</v>
      </c>
      <c r="P872" t="s">
        <v>22</v>
      </c>
      <c r="Q872" s="1">
        <v>44092.594768518517</v>
      </c>
    </row>
    <row r="873" spans="1:17" outlineLevel="2" x14ac:dyDescent="0.35">
      <c r="A873" s="1">
        <v>44012</v>
      </c>
      <c r="B873" t="s">
        <v>1100</v>
      </c>
      <c r="C873" t="s">
        <v>2217</v>
      </c>
      <c r="D873" t="s">
        <v>1199</v>
      </c>
      <c r="F873" t="s">
        <v>2218</v>
      </c>
      <c r="G873" t="s">
        <v>2040</v>
      </c>
      <c r="H873" t="s">
        <v>1103</v>
      </c>
      <c r="I873" t="s">
        <v>471</v>
      </c>
      <c r="J873" s="2">
        <v>78.5</v>
      </c>
      <c r="K873" s="3">
        <v>2099.09</v>
      </c>
      <c r="N873" t="s">
        <v>1500</v>
      </c>
      <c r="O873" t="s">
        <v>2219</v>
      </c>
      <c r="P873" t="s">
        <v>22</v>
      </c>
      <c r="Q873" s="1">
        <v>44092.604791666658</v>
      </c>
    </row>
    <row r="874" spans="1:17" outlineLevel="2" x14ac:dyDescent="0.35">
      <c r="A874" s="1">
        <v>43994</v>
      </c>
      <c r="B874" t="s">
        <v>24</v>
      </c>
      <c r="C874" t="s">
        <v>1497</v>
      </c>
      <c r="D874" t="s">
        <v>1498</v>
      </c>
      <c r="F874" t="s">
        <v>2606</v>
      </c>
      <c r="G874" t="s">
        <v>2607</v>
      </c>
      <c r="H874" t="s">
        <v>1103</v>
      </c>
      <c r="I874" t="s">
        <v>471</v>
      </c>
      <c r="J874" s="2">
        <v>0</v>
      </c>
      <c r="K874" s="3">
        <v>831.6</v>
      </c>
      <c r="N874" t="s">
        <v>1500</v>
      </c>
      <c r="P874" t="s">
        <v>22</v>
      </c>
      <c r="Q874" s="1">
        <v>44089.610717592594</v>
      </c>
    </row>
    <row r="875" spans="1:17" outlineLevel="2" x14ac:dyDescent="0.35">
      <c r="A875" s="1">
        <v>44006</v>
      </c>
      <c r="B875" t="s">
        <v>24</v>
      </c>
      <c r="C875" t="s">
        <v>1513</v>
      </c>
      <c r="D875" t="s">
        <v>1498</v>
      </c>
      <c r="F875" t="s">
        <v>2606</v>
      </c>
      <c r="G875" t="s">
        <v>2607</v>
      </c>
      <c r="H875" t="s">
        <v>1103</v>
      </c>
      <c r="I875" t="s">
        <v>471</v>
      </c>
      <c r="J875" s="2">
        <v>0</v>
      </c>
      <c r="K875" s="3">
        <v>173.5</v>
      </c>
      <c r="N875" t="s">
        <v>1500</v>
      </c>
      <c r="P875" t="s">
        <v>22</v>
      </c>
      <c r="Q875" s="1">
        <v>44089.69027777778</v>
      </c>
    </row>
    <row r="876" spans="1:17" outlineLevel="1" x14ac:dyDescent="0.35">
      <c r="K876" s="3">
        <f>SUBTOTAL(9,K867:K875)</f>
        <v>44923.21</v>
      </c>
      <c r="N876" s="4" t="s">
        <v>3173</v>
      </c>
      <c r="Q876" s="1">
        <f>SUBTOTAL(9,Q865:Q875)</f>
        <v>484414.17134259263</v>
      </c>
    </row>
    <row r="877" spans="1:17" outlineLevel="2" x14ac:dyDescent="0.35">
      <c r="A877" s="1">
        <v>43983</v>
      </c>
      <c r="B877" t="s">
        <v>24</v>
      </c>
      <c r="C877" t="s">
        <v>1490</v>
      </c>
      <c r="D877" t="s">
        <v>1491</v>
      </c>
      <c r="F877" t="s">
        <v>1492</v>
      </c>
      <c r="G877" t="s">
        <v>1103</v>
      </c>
      <c r="H877" t="s">
        <v>23</v>
      </c>
      <c r="J877" s="2">
        <v>0</v>
      </c>
      <c r="K877" s="3">
        <v>1400.04</v>
      </c>
      <c r="N877" t="s">
        <v>1493</v>
      </c>
      <c r="P877" t="s">
        <v>22</v>
      </c>
      <c r="Q877" s="1">
        <v>44055.585775462961</v>
      </c>
    </row>
    <row r="878" spans="1:17" outlineLevel="2" x14ac:dyDescent="0.35">
      <c r="A878" s="1">
        <v>43767</v>
      </c>
      <c r="B878" t="s">
        <v>1100</v>
      </c>
      <c r="C878" t="s">
        <v>2224</v>
      </c>
      <c r="D878" t="s">
        <v>1331</v>
      </c>
      <c r="F878" t="s">
        <v>2225</v>
      </c>
      <c r="G878" t="s">
        <v>2222</v>
      </c>
      <c r="H878" t="s">
        <v>1103</v>
      </c>
      <c r="J878" s="2">
        <v>0</v>
      </c>
      <c r="K878" s="3">
        <v>7500</v>
      </c>
      <c r="L878" t="s">
        <v>30</v>
      </c>
      <c r="M878" t="s">
        <v>31</v>
      </c>
      <c r="N878" t="s">
        <v>1493</v>
      </c>
      <c r="O878" t="s">
        <v>2226</v>
      </c>
      <c r="P878" t="s">
        <v>22</v>
      </c>
      <c r="Q878" s="1">
        <v>43950.436342592591</v>
      </c>
    </row>
    <row r="879" spans="1:17" outlineLevel="2" x14ac:dyDescent="0.35">
      <c r="A879" s="1">
        <v>43682</v>
      </c>
      <c r="B879" t="s">
        <v>1100</v>
      </c>
      <c r="C879" t="s">
        <v>2540</v>
      </c>
      <c r="D879" t="s">
        <v>1166</v>
      </c>
      <c r="E879" t="s">
        <v>2541</v>
      </c>
      <c r="F879" t="s">
        <v>2542</v>
      </c>
      <c r="G879" t="s">
        <v>2538</v>
      </c>
      <c r="H879" t="s">
        <v>1103</v>
      </c>
      <c r="I879" t="s">
        <v>471</v>
      </c>
      <c r="J879" s="2">
        <v>290</v>
      </c>
      <c r="K879" s="3">
        <v>7474.75</v>
      </c>
      <c r="L879" t="s">
        <v>30</v>
      </c>
      <c r="M879" t="s">
        <v>31</v>
      </c>
      <c r="N879" t="s">
        <v>1493</v>
      </c>
      <c r="O879" t="s">
        <v>2543</v>
      </c>
      <c r="P879" t="s">
        <v>22</v>
      </c>
      <c r="Q879" s="1">
        <v>43950.395694444444</v>
      </c>
    </row>
    <row r="880" spans="1:17" outlineLevel="2" x14ac:dyDescent="0.35">
      <c r="A880" s="1">
        <v>43682</v>
      </c>
      <c r="B880" t="s">
        <v>1100</v>
      </c>
      <c r="C880" t="s">
        <v>2544</v>
      </c>
      <c r="D880" t="s">
        <v>1162</v>
      </c>
      <c r="E880" t="s">
        <v>2541</v>
      </c>
      <c r="F880" t="s">
        <v>2545</v>
      </c>
      <c r="G880" t="s">
        <v>2538</v>
      </c>
      <c r="H880" t="s">
        <v>1103</v>
      </c>
      <c r="I880" t="s">
        <v>471</v>
      </c>
      <c r="J880" s="2">
        <v>288</v>
      </c>
      <c r="K880" s="3">
        <v>7423.2</v>
      </c>
      <c r="L880" t="s">
        <v>30</v>
      </c>
      <c r="M880" t="s">
        <v>31</v>
      </c>
      <c r="N880" t="s">
        <v>1493</v>
      </c>
      <c r="O880" t="s">
        <v>2546</v>
      </c>
      <c r="P880" t="s">
        <v>22</v>
      </c>
      <c r="Q880" s="1">
        <v>43950.395405092589</v>
      </c>
    </row>
    <row r="881" spans="1:17" outlineLevel="2" x14ac:dyDescent="0.35">
      <c r="A881" s="1">
        <v>43727</v>
      </c>
      <c r="B881" t="s">
        <v>1100</v>
      </c>
      <c r="C881" t="s">
        <v>2055</v>
      </c>
      <c r="D881" t="s">
        <v>1248</v>
      </c>
      <c r="F881" t="s">
        <v>2547</v>
      </c>
      <c r="G881" t="s">
        <v>2538</v>
      </c>
      <c r="H881" t="s">
        <v>1103</v>
      </c>
      <c r="I881" t="s">
        <v>471</v>
      </c>
      <c r="J881" s="2">
        <v>332</v>
      </c>
      <c r="K881" s="3">
        <v>8557.9599999999991</v>
      </c>
      <c r="L881" t="s">
        <v>30</v>
      </c>
      <c r="M881" t="s">
        <v>31</v>
      </c>
      <c r="N881" t="s">
        <v>1493</v>
      </c>
      <c r="O881" t="s">
        <v>2057</v>
      </c>
      <c r="P881" t="s">
        <v>22</v>
      </c>
      <c r="Q881" s="1">
        <v>43949.722071759257</v>
      </c>
    </row>
    <row r="882" spans="1:17" outlineLevel="2" x14ac:dyDescent="0.35">
      <c r="A882" s="1">
        <v>43979</v>
      </c>
      <c r="B882" t="s">
        <v>1100</v>
      </c>
      <c r="C882" t="s">
        <v>2564</v>
      </c>
      <c r="D882" t="s">
        <v>2565</v>
      </c>
      <c r="E882" t="s">
        <v>1491</v>
      </c>
      <c r="F882" t="s">
        <v>2566</v>
      </c>
      <c r="G882" t="s">
        <v>2562</v>
      </c>
      <c r="H882" t="s">
        <v>1103</v>
      </c>
      <c r="J882" s="2">
        <v>0</v>
      </c>
      <c r="K882" s="3">
        <v>1400.04</v>
      </c>
      <c r="N882" t="s">
        <v>1493</v>
      </c>
      <c r="O882" t="s">
        <v>2567</v>
      </c>
      <c r="P882" t="s">
        <v>22</v>
      </c>
      <c r="Q882" s="1">
        <v>44092.656342592592</v>
      </c>
    </row>
    <row r="883" spans="1:17" outlineLevel="1" x14ac:dyDescent="0.35">
      <c r="K883" s="3">
        <f>SUBTOTAL(9,K878:K882)</f>
        <v>32355.95</v>
      </c>
      <c r="N883" s="4" t="s">
        <v>3174</v>
      </c>
      <c r="Q883" s="1">
        <f>SUBTOTAL(9,Q877:Q882)</f>
        <v>263949.19163194444</v>
      </c>
    </row>
    <row r="884" spans="1:17" outlineLevel="2" x14ac:dyDescent="0.35">
      <c r="A884" s="1">
        <v>43734</v>
      </c>
      <c r="B884" t="s">
        <v>1100</v>
      </c>
      <c r="C884" t="s">
        <v>2058</v>
      </c>
      <c r="D884" t="s">
        <v>1193</v>
      </c>
      <c r="F884" t="s">
        <v>2059</v>
      </c>
      <c r="G884" t="s">
        <v>2040</v>
      </c>
      <c r="H884" t="s">
        <v>1103</v>
      </c>
      <c r="J884" s="2">
        <v>0</v>
      </c>
      <c r="K884" s="3">
        <v>4080</v>
      </c>
      <c r="L884" t="s">
        <v>30</v>
      </c>
      <c r="M884" t="s">
        <v>31</v>
      </c>
      <c r="N884" t="s">
        <v>2060</v>
      </c>
      <c r="O884" t="s">
        <v>2061</v>
      </c>
      <c r="P884" t="s">
        <v>22</v>
      </c>
      <c r="Q884" s="1">
        <v>43949.722071759257</v>
      </c>
    </row>
    <row r="885" spans="1:17" outlineLevel="1" x14ac:dyDescent="0.35">
      <c r="K885" s="3">
        <f>SUBTOTAL(9,K884:K884)</f>
        <v>4080</v>
      </c>
      <c r="N885" s="4" t="s">
        <v>3205</v>
      </c>
      <c r="Q885" s="1">
        <f>SUBTOTAL(9,Q884:Q884)</f>
        <v>43949.722071759257</v>
      </c>
    </row>
    <row r="886" spans="1:17" outlineLevel="2" x14ac:dyDescent="0.35">
      <c r="A886" s="1">
        <v>43829</v>
      </c>
      <c r="B886" t="s">
        <v>24</v>
      </c>
      <c r="C886" t="s">
        <v>1363</v>
      </c>
      <c r="D886" t="s">
        <v>1364</v>
      </c>
      <c r="E886" t="s">
        <v>1365</v>
      </c>
      <c r="F886" t="s">
        <v>1366</v>
      </c>
      <c r="G886" t="s">
        <v>1103</v>
      </c>
      <c r="H886" t="s">
        <v>23</v>
      </c>
      <c r="J886" s="2">
        <v>0</v>
      </c>
      <c r="K886" s="3">
        <v>15595.09</v>
      </c>
      <c r="L886" t="s">
        <v>30</v>
      </c>
      <c r="M886" t="s">
        <v>31</v>
      </c>
      <c r="N886" t="s">
        <v>1367</v>
      </c>
      <c r="P886" t="s">
        <v>22</v>
      </c>
      <c r="Q886" s="1">
        <v>43949.722777777781</v>
      </c>
    </row>
    <row r="887" spans="1:17" outlineLevel="2" x14ac:dyDescent="0.35">
      <c r="A887" s="1">
        <v>43915</v>
      </c>
      <c r="B887" t="s">
        <v>24</v>
      </c>
      <c r="C887" t="s">
        <v>1445</v>
      </c>
      <c r="D887" t="s">
        <v>1446</v>
      </c>
      <c r="E887" t="s">
        <v>1447</v>
      </c>
      <c r="F887" t="s">
        <v>1448</v>
      </c>
      <c r="G887" t="s">
        <v>1103</v>
      </c>
      <c r="H887" t="s">
        <v>23</v>
      </c>
      <c r="J887" s="2">
        <v>0</v>
      </c>
      <c r="K887" s="3">
        <v>2813.7</v>
      </c>
      <c r="N887" t="s">
        <v>1367</v>
      </c>
      <c r="P887" t="s">
        <v>22</v>
      </c>
      <c r="Q887" s="1">
        <v>44090.532465277778</v>
      </c>
    </row>
    <row r="888" spans="1:17" outlineLevel="2" x14ac:dyDescent="0.35">
      <c r="A888" s="1">
        <v>43815</v>
      </c>
      <c r="B888" t="s">
        <v>1100</v>
      </c>
      <c r="C888" t="s">
        <v>2125</v>
      </c>
      <c r="D888" t="s">
        <v>1353</v>
      </c>
      <c r="F888" t="s">
        <v>2126</v>
      </c>
      <c r="G888" t="s">
        <v>2040</v>
      </c>
      <c r="H888" t="s">
        <v>1103</v>
      </c>
      <c r="J888" s="2">
        <v>0</v>
      </c>
      <c r="K888" s="3">
        <v>20560</v>
      </c>
      <c r="L888" t="s">
        <v>30</v>
      </c>
      <c r="M888" t="s">
        <v>31</v>
      </c>
      <c r="N888" t="s">
        <v>1367</v>
      </c>
      <c r="O888" t="s">
        <v>2127</v>
      </c>
      <c r="P888" t="s">
        <v>22</v>
      </c>
      <c r="Q888" s="1">
        <v>43949.722777777781</v>
      </c>
    </row>
    <row r="889" spans="1:17" outlineLevel="2" x14ac:dyDescent="0.35">
      <c r="A889" s="1">
        <v>43815</v>
      </c>
      <c r="B889" t="s">
        <v>1100</v>
      </c>
      <c r="C889" t="s">
        <v>2128</v>
      </c>
      <c r="D889" t="s">
        <v>1353</v>
      </c>
      <c r="F889" t="s">
        <v>2129</v>
      </c>
      <c r="G889" t="s">
        <v>2040</v>
      </c>
      <c r="H889" t="s">
        <v>1103</v>
      </c>
      <c r="J889" s="2">
        <v>0</v>
      </c>
      <c r="K889" s="3">
        <v>5059</v>
      </c>
      <c r="L889" t="s">
        <v>30</v>
      </c>
      <c r="M889" t="s">
        <v>31</v>
      </c>
      <c r="N889" t="s">
        <v>1367</v>
      </c>
      <c r="O889" t="s">
        <v>2130</v>
      </c>
      <c r="P889" t="s">
        <v>22</v>
      </c>
      <c r="Q889" s="1">
        <v>43949.722777777781</v>
      </c>
    </row>
    <row r="890" spans="1:17" outlineLevel="2" x14ac:dyDescent="0.35">
      <c r="A890" s="1">
        <v>43815</v>
      </c>
      <c r="B890" t="s">
        <v>1100</v>
      </c>
      <c r="C890" t="s">
        <v>2234</v>
      </c>
      <c r="D890" t="s">
        <v>1364</v>
      </c>
      <c r="E890" t="s">
        <v>1365</v>
      </c>
      <c r="F890" t="s">
        <v>2235</v>
      </c>
      <c r="G890" t="s">
        <v>2222</v>
      </c>
      <c r="H890" t="s">
        <v>1103</v>
      </c>
      <c r="I890" t="s">
        <v>471</v>
      </c>
      <c r="J890" s="2">
        <v>605</v>
      </c>
      <c r="K890" s="3">
        <v>15595.09</v>
      </c>
      <c r="L890" t="s">
        <v>30</v>
      </c>
      <c r="M890" t="s">
        <v>31</v>
      </c>
      <c r="N890" t="s">
        <v>1367</v>
      </c>
      <c r="O890" t="s">
        <v>2236</v>
      </c>
      <c r="P890" t="s">
        <v>22</v>
      </c>
      <c r="Q890" s="1">
        <v>43950.436342592591</v>
      </c>
    </row>
    <row r="891" spans="1:17" outlineLevel="2" x14ac:dyDescent="0.35">
      <c r="A891" s="1">
        <v>43913</v>
      </c>
      <c r="B891" t="s">
        <v>1100</v>
      </c>
      <c r="C891" t="s">
        <v>2481</v>
      </c>
      <c r="D891" t="s">
        <v>1446</v>
      </c>
      <c r="E891" t="s">
        <v>1447</v>
      </c>
      <c r="F891" t="s">
        <v>2482</v>
      </c>
      <c r="G891" t="s">
        <v>2483</v>
      </c>
      <c r="H891" t="s">
        <v>1103</v>
      </c>
      <c r="I891" t="s">
        <v>471</v>
      </c>
      <c r="J891" s="2">
        <v>100</v>
      </c>
      <c r="K891" s="3">
        <v>2744</v>
      </c>
      <c r="N891" t="s">
        <v>1367</v>
      </c>
      <c r="O891" t="s">
        <v>2484</v>
      </c>
      <c r="P891" t="s">
        <v>22</v>
      </c>
      <c r="Q891" s="1">
        <v>44092.610266203701</v>
      </c>
    </row>
    <row r="892" spans="1:17" outlineLevel="2" x14ac:dyDescent="0.35">
      <c r="A892" s="1">
        <v>43915</v>
      </c>
      <c r="B892" t="s">
        <v>24</v>
      </c>
      <c r="C892" t="s">
        <v>1445</v>
      </c>
      <c r="D892" t="s">
        <v>1446</v>
      </c>
      <c r="E892" t="s">
        <v>1447</v>
      </c>
      <c r="F892" t="s">
        <v>2606</v>
      </c>
      <c r="G892" t="s">
        <v>2607</v>
      </c>
      <c r="H892" t="s">
        <v>1103</v>
      </c>
      <c r="J892" s="2">
        <v>0</v>
      </c>
      <c r="K892" s="3">
        <v>69.7</v>
      </c>
      <c r="N892" t="s">
        <v>1367</v>
      </c>
      <c r="P892" t="s">
        <v>22</v>
      </c>
      <c r="Q892" s="1">
        <v>44090.532465277778</v>
      </c>
    </row>
    <row r="893" spans="1:17" outlineLevel="1" x14ac:dyDescent="0.35">
      <c r="K893" s="3">
        <f>SUBTOTAL(9,K888:K892)</f>
        <v>44027.789999999994</v>
      </c>
      <c r="N893" s="4" t="s">
        <v>3175</v>
      </c>
      <c r="Q893" s="1">
        <f>SUBTOTAL(9,Q886:Q892)</f>
        <v>308073.27987268515</v>
      </c>
    </row>
    <row r="894" spans="1:17" outlineLevel="2" x14ac:dyDescent="0.35">
      <c r="A894" s="1">
        <v>43658</v>
      </c>
      <c r="B894" t="s">
        <v>24</v>
      </c>
      <c r="C894" t="s">
        <v>1133</v>
      </c>
      <c r="D894" t="s">
        <v>45</v>
      </c>
      <c r="F894" t="s">
        <v>1134</v>
      </c>
      <c r="G894" t="s">
        <v>1103</v>
      </c>
      <c r="H894" t="s">
        <v>23</v>
      </c>
      <c r="J894" s="2">
        <v>0</v>
      </c>
      <c r="K894" s="3">
        <v>65000</v>
      </c>
      <c r="L894" t="s">
        <v>30</v>
      </c>
      <c r="M894" t="s">
        <v>31</v>
      </c>
      <c r="N894" t="s">
        <v>1135</v>
      </c>
      <c r="P894" t="s">
        <v>22</v>
      </c>
      <c r="Q894" s="1">
        <v>43949.722071759257</v>
      </c>
    </row>
    <row r="895" spans="1:17" outlineLevel="2" x14ac:dyDescent="0.35">
      <c r="A895" s="1">
        <v>43663</v>
      </c>
      <c r="B895" t="s">
        <v>24</v>
      </c>
      <c r="C895" t="s">
        <v>1651</v>
      </c>
      <c r="E895" t="s">
        <v>1652</v>
      </c>
      <c r="F895" t="s">
        <v>1653</v>
      </c>
      <c r="G895" t="s">
        <v>1609</v>
      </c>
      <c r="H895" t="s">
        <v>470</v>
      </c>
      <c r="I895" t="s">
        <v>471</v>
      </c>
      <c r="J895" s="2">
        <v>329.46</v>
      </c>
      <c r="K895" s="3">
        <v>8435.82</v>
      </c>
      <c r="L895" t="s">
        <v>30</v>
      </c>
      <c r="M895" t="s">
        <v>31</v>
      </c>
      <c r="N895" t="s">
        <v>1135</v>
      </c>
      <c r="P895" t="s">
        <v>22</v>
      </c>
      <c r="Q895" s="1">
        <v>43949.722071759257</v>
      </c>
    </row>
    <row r="896" spans="1:17" outlineLevel="2" x14ac:dyDescent="0.35">
      <c r="A896" s="1">
        <v>43663</v>
      </c>
      <c r="B896" t="s">
        <v>24</v>
      </c>
      <c r="C896" t="s">
        <v>1651</v>
      </c>
      <c r="E896" t="s">
        <v>1652</v>
      </c>
      <c r="F896" t="s">
        <v>1164</v>
      </c>
      <c r="G896" t="s">
        <v>1609</v>
      </c>
      <c r="H896" t="s">
        <v>591</v>
      </c>
      <c r="I896" t="s">
        <v>471</v>
      </c>
      <c r="J896" s="2">
        <v>0</v>
      </c>
      <c r="K896" s="3">
        <v>1.65</v>
      </c>
      <c r="L896" t="s">
        <v>30</v>
      </c>
      <c r="M896" t="s">
        <v>31</v>
      </c>
      <c r="N896" t="s">
        <v>1135</v>
      </c>
      <c r="P896" t="s">
        <v>22</v>
      </c>
      <c r="Q896" s="1">
        <v>43949.722071759257</v>
      </c>
    </row>
    <row r="897" spans="1:17" outlineLevel="2" x14ac:dyDescent="0.35">
      <c r="A897" s="1">
        <v>43724</v>
      </c>
      <c r="B897" t="s">
        <v>24</v>
      </c>
      <c r="C897" t="s">
        <v>1688</v>
      </c>
      <c r="E897" t="s">
        <v>1689</v>
      </c>
      <c r="F897" t="s">
        <v>1690</v>
      </c>
      <c r="G897" t="s">
        <v>1609</v>
      </c>
      <c r="H897" t="s">
        <v>23</v>
      </c>
      <c r="J897" s="2">
        <v>0</v>
      </c>
      <c r="K897" s="3">
        <v>6740</v>
      </c>
      <c r="L897" t="s">
        <v>30</v>
      </c>
      <c r="M897" t="s">
        <v>31</v>
      </c>
      <c r="N897" t="s">
        <v>1135</v>
      </c>
      <c r="P897" t="s">
        <v>22</v>
      </c>
      <c r="Q897" s="1">
        <v>43949.722071759257</v>
      </c>
    </row>
    <row r="898" spans="1:17" outlineLevel="1" x14ac:dyDescent="0.35">
      <c r="K898" s="3">
        <f>SUBTOTAL(9,K894:K897)</f>
        <v>80177.47</v>
      </c>
      <c r="N898" s="4" t="s">
        <v>3176</v>
      </c>
      <c r="Q898" s="1">
        <f>SUBTOTAL(9,Q894:Q897)</f>
        <v>175798.88828703703</v>
      </c>
    </row>
    <row r="899" spans="1:17" outlineLevel="2" x14ac:dyDescent="0.35">
      <c r="A899" s="1">
        <v>44012</v>
      </c>
      <c r="B899" t="s">
        <v>1100</v>
      </c>
      <c r="C899" t="s">
        <v>2190</v>
      </c>
      <c r="D899" t="s">
        <v>2191</v>
      </c>
      <c r="F899" t="s">
        <v>2192</v>
      </c>
      <c r="G899" t="s">
        <v>2040</v>
      </c>
      <c r="H899" t="s">
        <v>1103</v>
      </c>
      <c r="J899" s="2">
        <v>0</v>
      </c>
      <c r="K899" s="3">
        <v>2320</v>
      </c>
      <c r="N899" t="s">
        <v>2193</v>
      </c>
      <c r="O899" t="s">
        <v>2194</v>
      </c>
      <c r="P899" t="s">
        <v>451</v>
      </c>
      <c r="Q899" s="1">
        <v>44084.443159722221</v>
      </c>
    </row>
    <row r="900" spans="1:17" outlineLevel="2" x14ac:dyDescent="0.35">
      <c r="A900" s="1">
        <v>44012</v>
      </c>
      <c r="B900" t="s">
        <v>1100</v>
      </c>
      <c r="C900" t="s">
        <v>2190</v>
      </c>
      <c r="D900" t="s">
        <v>2191</v>
      </c>
      <c r="F900" t="s">
        <v>2195</v>
      </c>
      <c r="G900" t="s">
        <v>2040</v>
      </c>
      <c r="H900" t="s">
        <v>1103</v>
      </c>
      <c r="J900" s="2">
        <v>0</v>
      </c>
      <c r="K900" s="3">
        <v>1720</v>
      </c>
      <c r="N900" t="s">
        <v>2193</v>
      </c>
      <c r="O900" t="s">
        <v>2194</v>
      </c>
      <c r="P900" t="s">
        <v>451</v>
      </c>
      <c r="Q900" s="1">
        <v>44084.44327546296</v>
      </c>
    </row>
    <row r="901" spans="1:17" outlineLevel="2" x14ac:dyDescent="0.35">
      <c r="A901" s="1">
        <v>44012</v>
      </c>
      <c r="B901" t="s">
        <v>1100</v>
      </c>
      <c r="C901" t="s">
        <v>2190</v>
      </c>
      <c r="D901" t="s">
        <v>2191</v>
      </c>
      <c r="F901" t="s">
        <v>2196</v>
      </c>
      <c r="G901" t="s">
        <v>2040</v>
      </c>
      <c r="H901" t="s">
        <v>1103</v>
      </c>
      <c r="J901" s="2">
        <v>0</v>
      </c>
      <c r="K901" s="3">
        <v>2320</v>
      </c>
      <c r="N901" t="s">
        <v>2193</v>
      </c>
      <c r="O901" t="s">
        <v>2194</v>
      </c>
      <c r="P901" t="s">
        <v>451</v>
      </c>
      <c r="Q901" s="1">
        <v>44084.443356481483</v>
      </c>
    </row>
    <row r="902" spans="1:17" outlineLevel="2" x14ac:dyDescent="0.35">
      <c r="A902" s="1">
        <v>44012</v>
      </c>
      <c r="B902" t="s">
        <v>1100</v>
      </c>
      <c r="C902" t="s">
        <v>2197</v>
      </c>
      <c r="D902" t="s">
        <v>2191</v>
      </c>
      <c r="F902" t="s">
        <v>2198</v>
      </c>
      <c r="G902" t="s">
        <v>2040</v>
      </c>
      <c r="H902" t="s">
        <v>1103</v>
      </c>
      <c r="J902" s="2">
        <v>0</v>
      </c>
      <c r="K902" s="3">
        <v>1720</v>
      </c>
      <c r="N902" t="s">
        <v>2193</v>
      </c>
      <c r="O902" t="s">
        <v>2199</v>
      </c>
      <c r="P902" t="s">
        <v>451</v>
      </c>
      <c r="Q902" s="1">
        <v>44084.442187499997</v>
      </c>
    </row>
    <row r="903" spans="1:17" outlineLevel="2" x14ac:dyDescent="0.35">
      <c r="A903" s="1">
        <v>44012</v>
      </c>
      <c r="B903" t="s">
        <v>1100</v>
      </c>
      <c r="C903" t="s">
        <v>2197</v>
      </c>
      <c r="D903" t="s">
        <v>2191</v>
      </c>
      <c r="F903" t="s">
        <v>2200</v>
      </c>
      <c r="G903" t="s">
        <v>2040</v>
      </c>
      <c r="H903" t="s">
        <v>1103</v>
      </c>
      <c r="J903" s="2">
        <v>0</v>
      </c>
      <c r="K903" s="3">
        <v>880</v>
      </c>
      <c r="N903" t="s">
        <v>2193</v>
      </c>
      <c r="O903" t="s">
        <v>2199</v>
      </c>
      <c r="P903" t="s">
        <v>451</v>
      </c>
      <c r="Q903" s="1">
        <v>44084.442453703698</v>
      </c>
    </row>
    <row r="904" spans="1:17" outlineLevel="2" x14ac:dyDescent="0.35">
      <c r="A904" s="1">
        <v>44012</v>
      </c>
      <c r="B904" t="s">
        <v>1100</v>
      </c>
      <c r="C904" t="s">
        <v>2197</v>
      </c>
      <c r="D904" t="s">
        <v>2191</v>
      </c>
      <c r="F904" t="s">
        <v>2201</v>
      </c>
      <c r="G904" t="s">
        <v>2040</v>
      </c>
      <c r="H904" t="s">
        <v>1103</v>
      </c>
      <c r="J904" s="2">
        <v>0</v>
      </c>
      <c r="K904" s="3">
        <v>1720</v>
      </c>
      <c r="N904" t="s">
        <v>2193</v>
      </c>
      <c r="O904" t="s">
        <v>2199</v>
      </c>
      <c r="P904" t="s">
        <v>451</v>
      </c>
      <c r="Q904" s="1">
        <v>44084.442557870367</v>
      </c>
    </row>
    <row r="905" spans="1:17" outlineLevel="2" x14ac:dyDescent="0.35">
      <c r="A905" s="1">
        <v>44012</v>
      </c>
      <c r="B905" t="s">
        <v>1100</v>
      </c>
      <c r="C905" t="s">
        <v>2197</v>
      </c>
      <c r="D905" t="s">
        <v>2191</v>
      </c>
      <c r="F905" t="s">
        <v>2202</v>
      </c>
      <c r="G905" t="s">
        <v>2040</v>
      </c>
      <c r="H905" t="s">
        <v>1103</v>
      </c>
      <c r="J905" s="2">
        <v>0</v>
      </c>
      <c r="K905" s="3">
        <v>1064</v>
      </c>
      <c r="N905" t="s">
        <v>2193</v>
      </c>
      <c r="O905" t="s">
        <v>2199</v>
      </c>
      <c r="P905" t="s">
        <v>451</v>
      </c>
      <c r="Q905" s="1">
        <v>44084.442627314813</v>
      </c>
    </row>
    <row r="906" spans="1:17" outlineLevel="1" x14ac:dyDescent="0.35">
      <c r="K906" s="3">
        <f>SUBTOTAL(9,K899:K905)</f>
        <v>11744</v>
      </c>
      <c r="N906" s="4" t="s">
        <v>3206</v>
      </c>
      <c r="Q906" s="1">
        <f>SUBTOTAL(9,Q899:Q905)</f>
        <v>308591.09961805557</v>
      </c>
    </row>
    <row r="907" spans="1:17" outlineLevel="2" x14ac:dyDescent="0.35">
      <c r="A907" s="1">
        <v>43795</v>
      </c>
      <c r="B907" t="s">
        <v>1100</v>
      </c>
      <c r="C907" t="s">
        <v>2097</v>
      </c>
      <c r="D907" t="s">
        <v>1339</v>
      </c>
      <c r="F907" t="s">
        <v>2098</v>
      </c>
      <c r="G907" t="s">
        <v>2040</v>
      </c>
      <c r="H907" t="s">
        <v>1103</v>
      </c>
      <c r="I907" t="s">
        <v>471</v>
      </c>
      <c r="J907" s="2">
        <v>140.81</v>
      </c>
      <c r="K907" s="3">
        <v>3629.66</v>
      </c>
      <c r="N907" t="s">
        <v>2099</v>
      </c>
      <c r="O907" t="s">
        <v>2100</v>
      </c>
      <c r="P907" t="s">
        <v>22</v>
      </c>
      <c r="Q907" s="1">
        <v>43949.722777777781</v>
      </c>
    </row>
    <row r="908" spans="1:17" outlineLevel="1" x14ac:dyDescent="0.35">
      <c r="K908" s="3">
        <f>SUBTOTAL(9,K907:K907)</f>
        <v>3629.66</v>
      </c>
      <c r="N908" s="4" t="s">
        <v>3207</v>
      </c>
      <c r="Q908" s="1">
        <f>SUBTOTAL(9,Q907:Q907)</f>
        <v>43949.722777777781</v>
      </c>
    </row>
    <row r="909" spans="1:17" outlineLevel="2" x14ac:dyDescent="0.35">
      <c r="A909" s="1">
        <v>44012</v>
      </c>
      <c r="B909" t="s">
        <v>1100</v>
      </c>
      <c r="C909" t="s">
        <v>2240</v>
      </c>
      <c r="D909" t="s">
        <v>1296</v>
      </c>
      <c r="F909" t="s">
        <v>2241</v>
      </c>
      <c r="G909" t="s">
        <v>2222</v>
      </c>
      <c r="H909" t="s">
        <v>1103</v>
      </c>
      <c r="J909" s="2">
        <v>0</v>
      </c>
      <c r="K909" s="3">
        <v>1581</v>
      </c>
      <c r="N909" t="s">
        <v>2242</v>
      </c>
      <c r="O909" t="s">
        <v>2243</v>
      </c>
      <c r="P909" t="s">
        <v>22</v>
      </c>
      <c r="Q909" s="1">
        <v>44092.652453703697</v>
      </c>
    </row>
    <row r="910" spans="1:17" outlineLevel="2" x14ac:dyDescent="0.35">
      <c r="A910" s="1">
        <v>43774</v>
      </c>
      <c r="B910" t="s">
        <v>1100</v>
      </c>
      <c r="C910" t="s">
        <v>2557</v>
      </c>
      <c r="D910" t="s">
        <v>1296</v>
      </c>
      <c r="F910" t="s">
        <v>2558</v>
      </c>
      <c r="G910" t="s">
        <v>2538</v>
      </c>
      <c r="H910" t="s">
        <v>1103</v>
      </c>
      <c r="J910" s="2">
        <v>0</v>
      </c>
      <c r="K910" s="3">
        <v>14075</v>
      </c>
      <c r="L910" t="s">
        <v>30</v>
      </c>
      <c r="M910" t="s">
        <v>31</v>
      </c>
      <c r="N910" t="s">
        <v>2242</v>
      </c>
      <c r="O910" t="s">
        <v>2559</v>
      </c>
      <c r="P910" t="s">
        <v>22</v>
      </c>
      <c r="Q910" s="1">
        <v>43949.722777777781</v>
      </c>
    </row>
    <row r="911" spans="1:17" outlineLevel="1" x14ac:dyDescent="0.35">
      <c r="K911" s="3">
        <f>SUBTOTAL(9,K909:K910)</f>
        <v>15656</v>
      </c>
      <c r="N911" s="4" t="s">
        <v>3208</v>
      </c>
      <c r="Q911" s="1">
        <f>SUBTOTAL(9,Q909:Q910)</f>
        <v>88042.375231481477</v>
      </c>
    </row>
    <row r="912" spans="1:17" outlineLevel="2" x14ac:dyDescent="0.35">
      <c r="A912" s="1">
        <v>43879</v>
      </c>
      <c r="B912" t="s">
        <v>24</v>
      </c>
      <c r="C912" t="s">
        <v>1395</v>
      </c>
      <c r="D912" t="s">
        <v>1396</v>
      </c>
      <c r="F912" t="s">
        <v>1397</v>
      </c>
      <c r="G912" t="s">
        <v>1103</v>
      </c>
      <c r="H912" t="s">
        <v>23</v>
      </c>
      <c r="J912" s="2">
        <v>0</v>
      </c>
      <c r="K912" s="3">
        <v>10000</v>
      </c>
      <c r="L912" t="s">
        <v>30</v>
      </c>
      <c r="M912" t="s">
        <v>31</v>
      </c>
      <c r="N912" t="s">
        <v>1398</v>
      </c>
      <c r="P912" t="s">
        <v>22</v>
      </c>
      <c r="Q912" s="1">
        <v>43949.722777777781</v>
      </c>
    </row>
    <row r="913" spans="1:17" outlineLevel="2" x14ac:dyDescent="0.35">
      <c r="A913" s="1">
        <v>43784</v>
      </c>
      <c r="B913" t="s">
        <v>1100</v>
      </c>
      <c r="C913" t="s">
        <v>2406</v>
      </c>
      <c r="D913" t="s">
        <v>2407</v>
      </c>
      <c r="F913" t="s">
        <v>2408</v>
      </c>
      <c r="G913" t="s">
        <v>2379</v>
      </c>
      <c r="H913" t="s">
        <v>1103</v>
      </c>
      <c r="J913" s="2">
        <v>0</v>
      </c>
      <c r="K913" s="3">
        <v>6473.5</v>
      </c>
      <c r="L913" t="s">
        <v>30</v>
      </c>
      <c r="M913" t="s">
        <v>31</v>
      </c>
      <c r="N913" t="s">
        <v>1398</v>
      </c>
      <c r="O913" t="s">
        <v>2409</v>
      </c>
      <c r="P913" t="s">
        <v>22</v>
      </c>
      <c r="Q913" s="1">
        <v>43949.722777777781</v>
      </c>
    </row>
    <row r="914" spans="1:17" outlineLevel="2" x14ac:dyDescent="0.35">
      <c r="A914" s="1">
        <v>43865</v>
      </c>
      <c r="B914" t="s">
        <v>1100</v>
      </c>
      <c r="C914" t="s">
        <v>2770</v>
      </c>
      <c r="D914" t="s">
        <v>1396</v>
      </c>
      <c r="F914" t="s">
        <v>2771</v>
      </c>
      <c r="G914" t="s">
        <v>2772</v>
      </c>
      <c r="H914" t="s">
        <v>1103</v>
      </c>
      <c r="J914" s="2">
        <v>0</v>
      </c>
      <c r="K914" s="3">
        <v>10000</v>
      </c>
      <c r="L914" t="s">
        <v>30</v>
      </c>
      <c r="M914" t="s">
        <v>31</v>
      </c>
      <c r="N914" t="s">
        <v>1398</v>
      </c>
      <c r="O914" t="s">
        <v>2773</v>
      </c>
      <c r="P914" t="s">
        <v>22</v>
      </c>
      <c r="Q914" s="1">
        <v>43949.722777777781</v>
      </c>
    </row>
    <row r="915" spans="1:17" outlineLevel="2" x14ac:dyDescent="0.35">
      <c r="A915" s="1">
        <v>44012</v>
      </c>
      <c r="B915" t="s">
        <v>1100</v>
      </c>
      <c r="C915" t="s">
        <v>2456</v>
      </c>
      <c r="D915" t="s">
        <v>2453</v>
      </c>
      <c r="F915" t="s">
        <v>2457</v>
      </c>
      <c r="G915" t="s">
        <v>2379</v>
      </c>
      <c r="H915" t="s">
        <v>1103</v>
      </c>
      <c r="J915" s="2">
        <v>0</v>
      </c>
      <c r="K915" s="3">
        <v>172800</v>
      </c>
      <c r="N915" t="s">
        <v>1398</v>
      </c>
      <c r="O915" t="s">
        <v>2458</v>
      </c>
      <c r="P915" t="s">
        <v>22</v>
      </c>
      <c r="Q915" s="1">
        <v>44092.606099537043</v>
      </c>
    </row>
    <row r="916" spans="1:17" outlineLevel="1" x14ac:dyDescent="0.35">
      <c r="K916" s="3">
        <f>SUBTOTAL(9,K913:K915)</f>
        <v>189273.5</v>
      </c>
      <c r="N916" s="4" t="s">
        <v>3177</v>
      </c>
      <c r="Q916" s="1">
        <f>SUBTOTAL(9,Q912:Q914)</f>
        <v>131849.16833333333</v>
      </c>
    </row>
    <row r="917" spans="1:17" outlineLevel="2" x14ac:dyDescent="0.35">
      <c r="A917" s="1">
        <v>43985</v>
      </c>
      <c r="B917" t="s">
        <v>24</v>
      </c>
      <c r="C917" t="s">
        <v>2896</v>
      </c>
      <c r="D917" t="s">
        <v>728</v>
      </c>
      <c r="F917" t="s">
        <v>2897</v>
      </c>
      <c r="G917" t="s">
        <v>2898</v>
      </c>
      <c r="H917" t="s">
        <v>23</v>
      </c>
      <c r="J917" s="2">
        <v>0</v>
      </c>
      <c r="K917" s="3">
        <v>1187964.33</v>
      </c>
      <c r="N917" t="s">
        <v>2899</v>
      </c>
      <c r="O917" t="s">
        <v>2900</v>
      </c>
      <c r="P917" t="s">
        <v>22</v>
      </c>
      <c r="Q917" s="1">
        <v>44092.613125000003</v>
      </c>
    </row>
    <row r="918" spans="1:17" outlineLevel="1" x14ac:dyDescent="0.35">
      <c r="K918" s="3">
        <f>SUBTOTAL(9,K917:K917)</f>
        <v>1187964.33</v>
      </c>
      <c r="N918" s="4" t="s">
        <v>3209</v>
      </c>
      <c r="Q918" s="1">
        <f>SUBTOTAL(9,Q917:Q917)</f>
        <v>44092.613125000003</v>
      </c>
    </row>
    <row r="919" spans="1:17" outlineLevel="2" x14ac:dyDescent="0.35">
      <c r="A919" s="1">
        <v>43986</v>
      </c>
      <c r="B919" t="s">
        <v>24</v>
      </c>
      <c r="C919" t="s">
        <v>2905</v>
      </c>
      <c r="D919" t="s">
        <v>728</v>
      </c>
      <c r="F919" t="s">
        <v>2906</v>
      </c>
      <c r="G919" t="s">
        <v>2898</v>
      </c>
      <c r="H919" t="s">
        <v>470</v>
      </c>
      <c r="I919" t="s">
        <v>471</v>
      </c>
      <c r="J919" s="2">
        <v>12566.53</v>
      </c>
      <c r="K919" s="3">
        <v>334521.03000000003</v>
      </c>
      <c r="N919" t="s">
        <v>2907</v>
      </c>
      <c r="O919" t="s">
        <v>2908</v>
      </c>
      <c r="P919" t="s">
        <v>22</v>
      </c>
      <c r="Q919" s="1">
        <v>44092.613564814812</v>
      </c>
    </row>
    <row r="920" spans="1:17" outlineLevel="1" x14ac:dyDescent="0.35">
      <c r="K920" s="3">
        <f>SUBTOTAL(9,K919:K919)</f>
        <v>334521.03000000003</v>
      </c>
      <c r="N920" s="4" t="s">
        <v>3210</v>
      </c>
      <c r="Q920" s="1">
        <f>SUBTOTAL(9,Q919:Q919)</f>
        <v>44092.613564814812</v>
      </c>
    </row>
    <row r="921" spans="1:17" outlineLevel="1" x14ac:dyDescent="0.35">
      <c r="A921" s="1">
        <v>43890</v>
      </c>
      <c r="B921" t="s">
        <v>722</v>
      </c>
      <c r="C921" t="s">
        <v>2010</v>
      </c>
      <c r="D921" t="s">
        <v>2011</v>
      </c>
      <c r="F921" t="s">
        <v>3223</v>
      </c>
      <c r="K921" s="3">
        <v>-2938437.55</v>
      </c>
      <c r="N921" s="4"/>
    </row>
    <row r="922" spans="1:17" outlineLevel="1" x14ac:dyDescent="0.35">
      <c r="A922" s="1">
        <v>43890</v>
      </c>
      <c r="B922" t="s">
        <v>722</v>
      </c>
      <c r="C922" t="s">
        <v>2010</v>
      </c>
      <c r="D922" t="s">
        <v>2011</v>
      </c>
      <c r="F922" t="s">
        <v>3224</v>
      </c>
      <c r="K922" s="3">
        <v>-31178.31</v>
      </c>
      <c r="N922" s="4"/>
    </row>
    <row r="923" spans="1:17" outlineLevel="2" x14ac:dyDescent="0.35">
      <c r="A923" s="1">
        <v>43985</v>
      </c>
      <c r="B923" t="s">
        <v>24</v>
      </c>
      <c r="C923" t="s">
        <v>2901</v>
      </c>
      <c r="D923" t="s">
        <v>1884</v>
      </c>
      <c r="F923" t="s">
        <v>2902</v>
      </c>
      <c r="G923" t="s">
        <v>2898</v>
      </c>
      <c r="H923" t="s">
        <v>470</v>
      </c>
      <c r="I923" t="s">
        <v>471</v>
      </c>
      <c r="J923" s="2">
        <v>11144</v>
      </c>
      <c r="K923" s="3">
        <v>297099.03999999998</v>
      </c>
      <c r="N923" t="s">
        <v>2903</v>
      </c>
      <c r="O923" t="s">
        <v>2904</v>
      </c>
      <c r="P923" t="s">
        <v>22</v>
      </c>
      <c r="Q923" s="1">
        <v>44092.613321759258</v>
      </c>
    </row>
    <row r="924" spans="1:17" outlineLevel="2" x14ac:dyDescent="0.35">
      <c r="A924" s="1">
        <v>43992</v>
      </c>
      <c r="B924" t="s">
        <v>24</v>
      </c>
      <c r="C924" t="s">
        <v>2015</v>
      </c>
      <c r="D924" t="s">
        <v>2011</v>
      </c>
      <c r="F924" t="s">
        <v>2016</v>
      </c>
      <c r="G924" t="s">
        <v>2772</v>
      </c>
      <c r="H924" t="s">
        <v>749</v>
      </c>
      <c r="J924" s="2">
        <v>0</v>
      </c>
      <c r="K924" s="3">
        <v>1275807.6499999999</v>
      </c>
      <c r="N924" t="s">
        <v>2903</v>
      </c>
      <c r="O924" t="s">
        <v>3220</v>
      </c>
    </row>
    <row r="925" spans="1:17" outlineLevel="2" x14ac:dyDescent="0.35">
      <c r="A925" s="1">
        <v>43993</v>
      </c>
      <c r="B925" t="s">
        <v>24</v>
      </c>
      <c r="C925" t="s">
        <v>2018</v>
      </c>
      <c r="D925" t="s">
        <v>2011</v>
      </c>
      <c r="F925" t="s">
        <v>2019</v>
      </c>
      <c r="G925" t="s">
        <v>2772</v>
      </c>
      <c r="H925" t="s">
        <v>838</v>
      </c>
      <c r="I925" t="s">
        <v>471</v>
      </c>
      <c r="J925" s="2">
        <v>50000</v>
      </c>
      <c r="K925" s="3">
        <v>1333750</v>
      </c>
      <c r="N925" t="s">
        <v>2903</v>
      </c>
      <c r="O925" t="s">
        <v>3221</v>
      </c>
    </row>
    <row r="926" spans="1:17" outlineLevel="2" x14ac:dyDescent="0.35">
      <c r="A926" s="1">
        <v>43994</v>
      </c>
      <c r="B926" t="s">
        <v>24</v>
      </c>
      <c r="C926" t="s">
        <v>2020</v>
      </c>
      <c r="D926" t="s">
        <v>2011</v>
      </c>
      <c r="F926" t="s">
        <v>2021</v>
      </c>
      <c r="G926" t="s">
        <v>2772</v>
      </c>
      <c r="H926" t="s">
        <v>838</v>
      </c>
      <c r="I926" t="s">
        <v>471</v>
      </c>
      <c r="J926" s="2">
        <v>22573.21</v>
      </c>
      <c r="K926" s="3">
        <v>602253.24</v>
      </c>
      <c r="N926" t="s">
        <v>2903</v>
      </c>
      <c r="O926" t="s">
        <v>3221</v>
      </c>
    </row>
    <row r="927" spans="1:17" outlineLevel="2" x14ac:dyDescent="0.35">
      <c r="A927" s="175">
        <v>44012</v>
      </c>
      <c r="B927" s="174" t="s">
        <v>722</v>
      </c>
      <c r="C927" s="174" t="s">
        <v>3225</v>
      </c>
      <c r="D927" s="174" t="s">
        <v>2011</v>
      </c>
      <c r="E927" s="174"/>
      <c r="F927" s="174" t="s">
        <v>3226</v>
      </c>
      <c r="G927" s="174" t="s">
        <v>2772</v>
      </c>
      <c r="H927" s="174" t="s">
        <v>2912</v>
      </c>
      <c r="I927" s="174"/>
      <c r="J927" s="176">
        <v>0</v>
      </c>
      <c r="K927" s="177">
        <v>-304552</v>
      </c>
      <c r="L927" s="174"/>
      <c r="M927" s="174"/>
      <c r="N927" s="174"/>
      <c r="O927" s="174"/>
      <c r="P927" s="174" t="s">
        <v>22</v>
      </c>
      <c r="Q927" s="175">
        <v>44229.590439814812</v>
      </c>
    </row>
    <row r="928" spans="1:17" outlineLevel="2" x14ac:dyDescent="0.35">
      <c r="A928" s="1">
        <v>44012</v>
      </c>
      <c r="B928" t="s">
        <v>1111</v>
      </c>
      <c r="C928" t="s">
        <v>3217</v>
      </c>
      <c r="D928" t="s">
        <v>3218</v>
      </c>
      <c r="E928" t="s">
        <v>1632</v>
      </c>
      <c r="F928" t="s">
        <v>3219</v>
      </c>
      <c r="G928" t="s">
        <v>2772</v>
      </c>
      <c r="H928" t="s">
        <v>1609</v>
      </c>
      <c r="I928" t="s">
        <v>471</v>
      </c>
      <c r="J928" s="2">
        <v>-150</v>
      </c>
      <c r="K928" s="3">
        <v>-3843</v>
      </c>
      <c r="N928" t="s">
        <v>2903</v>
      </c>
      <c r="O928" t="s">
        <v>3222</v>
      </c>
    </row>
    <row r="929" spans="1:17" outlineLevel="2" x14ac:dyDescent="0.35">
      <c r="A929" s="1">
        <v>43944</v>
      </c>
      <c r="B929" t="s">
        <v>24</v>
      </c>
      <c r="C929" t="s">
        <v>1472</v>
      </c>
      <c r="D929" t="s">
        <v>1473</v>
      </c>
      <c r="F929" t="s">
        <v>1474</v>
      </c>
      <c r="G929" t="s">
        <v>1103</v>
      </c>
      <c r="H929" t="s">
        <v>23</v>
      </c>
      <c r="J929" s="2">
        <v>0</v>
      </c>
      <c r="K929" s="3">
        <v>4255.3500000000004</v>
      </c>
      <c r="N929" t="s">
        <v>2903</v>
      </c>
      <c r="P929" t="s">
        <v>451</v>
      </c>
      <c r="Q929" s="1">
        <v>44055.601840277777</v>
      </c>
    </row>
    <row r="930" spans="1:17" outlineLevel="2" x14ac:dyDescent="0.35">
      <c r="A930" s="1">
        <v>43936</v>
      </c>
      <c r="B930" t="s">
        <v>1100</v>
      </c>
      <c r="C930" t="s">
        <v>2485</v>
      </c>
      <c r="D930" t="s">
        <v>1473</v>
      </c>
      <c r="F930" t="s">
        <v>2486</v>
      </c>
      <c r="G930" t="s">
        <v>2483</v>
      </c>
      <c r="H930" t="s">
        <v>1103</v>
      </c>
      <c r="I930" t="s">
        <v>471</v>
      </c>
      <c r="J930" s="2">
        <v>150</v>
      </c>
      <c r="K930" s="3">
        <v>3750</v>
      </c>
      <c r="N930" t="s">
        <v>2903</v>
      </c>
      <c r="O930" t="s">
        <v>2487</v>
      </c>
      <c r="P930" t="s">
        <v>451</v>
      </c>
      <c r="Q930" s="1">
        <v>44074.561111111107</v>
      </c>
    </row>
    <row r="931" spans="1:17" outlineLevel="2" x14ac:dyDescent="0.35">
      <c r="A931" s="1">
        <v>43944</v>
      </c>
      <c r="B931" t="s">
        <v>24</v>
      </c>
      <c r="C931" t="s">
        <v>1472</v>
      </c>
      <c r="D931" t="s">
        <v>1473</v>
      </c>
      <c r="F931" t="s">
        <v>2606</v>
      </c>
      <c r="G931" t="s">
        <v>2607</v>
      </c>
      <c r="H931" t="s">
        <v>1103</v>
      </c>
      <c r="J931" s="2">
        <v>0</v>
      </c>
      <c r="K931" s="3">
        <v>505.35</v>
      </c>
      <c r="N931" t="s">
        <v>2903</v>
      </c>
      <c r="P931" t="s">
        <v>451</v>
      </c>
      <c r="Q931" s="1">
        <v>44055.601840277777</v>
      </c>
    </row>
    <row r="932" spans="1:17" outlineLevel="1" x14ac:dyDescent="0.35">
      <c r="K932" s="3">
        <f>SUM(K923+K930+K931+K928)</f>
        <v>297511.38999999996</v>
      </c>
      <c r="N932" s="4" t="s">
        <v>3211</v>
      </c>
      <c r="Q932" s="1">
        <f>SUBTOTAL(9,Q923:Q923)</f>
        <v>44092.613321759258</v>
      </c>
    </row>
    <row r="933" spans="1:17" hidden="1" outlineLevel="2" x14ac:dyDescent="0.35">
      <c r="A933" s="1">
        <v>43822</v>
      </c>
      <c r="B933" t="s">
        <v>24</v>
      </c>
      <c r="C933" t="s">
        <v>2002</v>
      </c>
      <c r="F933" t="s">
        <v>1861</v>
      </c>
      <c r="G933" t="s">
        <v>35</v>
      </c>
      <c r="H933" t="s">
        <v>749</v>
      </c>
      <c r="J933" s="2">
        <v>0</v>
      </c>
      <c r="K933" s="3">
        <v>2650</v>
      </c>
      <c r="L933" t="s">
        <v>750</v>
      </c>
      <c r="M933" t="s">
        <v>31</v>
      </c>
      <c r="N933" t="s">
        <v>754</v>
      </c>
      <c r="P933" t="s">
        <v>22</v>
      </c>
      <c r="Q933" s="1">
        <v>43949.718368055554</v>
      </c>
    </row>
    <row r="934" spans="1:17" hidden="1" outlineLevel="2" x14ac:dyDescent="0.35">
      <c r="A934" s="1">
        <v>43756</v>
      </c>
      <c r="B934" t="s">
        <v>24</v>
      </c>
      <c r="C934" t="s">
        <v>1745</v>
      </c>
      <c r="D934" t="s">
        <v>1746</v>
      </c>
      <c r="E934" t="s">
        <v>1747</v>
      </c>
      <c r="F934" t="s">
        <v>1748</v>
      </c>
      <c r="G934" t="s">
        <v>1609</v>
      </c>
      <c r="H934" t="s">
        <v>838</v>
      </c>
      <c r="I934" t="s">
        <v>471</v>
      </c>
      <c r="J934" s="2">
        <v>100</v>
      </c>
      <c r="K934" s="3">
        <v>2566</v>
      </c>
      <c r="L934" t="s">
        <v>750</v>
      </c>
      <c r="M934" t="s">
        <v>31</v>
      </c>
      <c r="N934" t="s">
        <v>754</v>
      </c>
      <c r="P934" t="s">
        <v>22</v>
      </c>
      <c r="Q934" s="1">
        <v>43949.718217592592</v>
      </c>
    </row>
    <row r="935" spans="1:17" hidden="1" outlineLevel="2" x14ac:dyDescent="0.35">
      <c r="A935" s="1">
        <v>43826</v>
      </c>
      <c r="B935" t="s">
        <v>24</v>
      </c>
      <c r="C935" t="s">
        <v>790</v>
      </c>
      <c r="D935" t="s">
        <v>791</v>
      </c>
      <c r="F935" t="s">
        <v>792</v>
      </c>
      <c r="G935" t="s">
        <v>749</v>
      </c>
      <c r="H935" t="s">
        <v>35</v>
      </c>
      <c r="J935" s="2">
        <v>0</v>
      </c>
      <c r="K935" s="3">
        <v>2650</v>
      </c>
      <c r="L935" t="s">
        <v>750</v>
      </c>
      <c r="M935" t="s">
        <v>31</v>
      </c>
      <c r="N935" t="s">
        <v>754</v>
      </c>
      <c r="P935" t="s">
        <v>22</v>
      </c>
      <c r="Q935" s="1">
        <v>43949.717974537038</v>
      </c>
    </row>
    <row r="936" spans="1:17" hidden="1" outlineLevel="2" x14ac:dyDescent="0.35">
      <c r="A936" s="1">
        <v>43657</v>
      </c>
      <c r="B936" t="s">
        <v>24</v>
      </c>
      <c r="C936" t="s">
        <v>752</v>
      </c>
      <c r="F936" t="s">
        <v>236</v>
      </c>
      <c r="G936" t="s">
        <v>749</v>
      </c>
      <c r="H936" t="s">
        <v>753</v>
      </c>
      <c r="J936" s="2">
        <v>0</v>
      </c>
      <c r="K936" s="3">
        <v>5700</v>
      </c>
      <c r="L936" t="s">
        <v>750</v>
      </c>
      <c r="M936" t="s">
        <v>31</v>
      </c>
      <c r="N936" t="s">
        <v>754</v>
      </c>
      <c r="P936" t="s">
        <v>22</v>
      </c>
      <c r="Q936" s="1">
        <v>43949.717870370368</v>
      </c>
    </row>
    <row r="937" spans="1:17" hidden="1" outlineLevel="2" x14ac:dyDescent="0.35">
      <c r="A937" s="1">
        <v>43747</v>
      </c>
      <c r="B937" t="s">
        <v>24</v>
      </c>
      <c r="C937" t="s">
        <v>847</v>
      </c>
      <c r="F937" t="s">
        <v>848</v>
      </c>
      <c r="G937" t="s">
        <v>838</v>
      </c>
      <c r="H937" t="s">
        <v>753</v>
      </c>
      <c r="I937" t="s">
        <v>471</v>
      </c>
      <c r="J937" s="2">
        <v>100</v>
      </c>
      <c r="K937" s="3">
        <v>2582.5</v>
      </c>
      <c r="L937" t="s">
        <v>750</v>
      </c>
      <c r="M937" t="s">
        <v>31</v>
      </c>
      <c r="N937" t="s">
        <v>754</v>
      </c>
      <c r="P937" t="s">
        <v>22</v>
      </c>
      <c r="Q937" s="1">
        <v>43949.718101851853</v>
      </c>
    </row>
    <row r="938" spans="1:17" hidden="1" outlineLevel="2" x14ac:dyDescent="0.35">
      <c r="A938" s="1">
        <v>43756</v>
      </c>
      <c r="B938" t="s">
        <v>1111</v>
      </c>
      <c r="C938" t="s">
        <v>2626</v>
      </c>
      <c r="D938" t="s">
        <v>1746</v>
      </c>
      <c r="E938" t="s">
        <v>1747</v>
      </c>
      <c r="F938" t="s">
        <v>2627</v>
      </c>
      <c r="G938" t="s">
        <v>2624</v>
      </c>
      <c r="H938" t="s">
        <v>1609</v>
      </c>
      <c r="I938" t="s">
        <v>471</v>
      </c>
      <c r="J938" s="2">
        <v>100</v>
      </c>
      <c r="K938" s="3">
        <v>2566</v>
      </c>
      <c r="L938" t="s">
        <v>750</v>
      </c>
      <c r="M938" t="s">
        <v>31</v>
      </c>
      <c r="N938" t="s">
        <v>754</v>
      </c>
      <c r="O938" t="s">
        <v>2628</v>
      </c>
      <c r="P938" t="s">
        <v>22</v>
      </c>
      <c r="Q938" s="1">
        <v>43889.652592592603</v>
      </c>
    </row>
    <row r="939" spans="1:17" hidden="1" outlineLevel="2" x14ac:dyDescent="0.35">
      <c r="A939" s="1">
        <v>43822</v>
      </c>
      <c r="B939" t="s">
        <v>1111</v>
      </c>
      <c r="C939" t="s">
        <v>2790</v>
      </c>
      <c r="D939" t="s">
        <v>1747</v>
      </c>
      <c r="F939" t="s">
        <v>2791</v>
      </c>
      <c r="G939" t="s">
        <v>2776</v>
      </c>
      <c r="H939" t="s">
        <v>1609</v>
      </c>
      <c r="I939" t="s">
        <v>471</v>
      </c>
      <c r="J939" s="2">
        <v>2500</v>
      </c>
      <c r="K939" s="3">
        <v>63750</v>
      </c>
      <c r="L939" t="s">
        <v>750</v>
      </c>
      <c r="M939" t="s">
        <v>31</v>
      </c>
      <c r="N939" t="s">
        <v>754</v>
      </c>
      <c r="O939" t="s">
        <v>2792</v>
      </c>
      <c r="P939" t="s">
        <v>22</v>
      </c>
      <c r="Q939" s="1">
        <v>43949.716909722221</v>
      </c>
    </row>
    <row r="940" spans="1:17" hidden="1" outlineLevel="2" x14ac:dyDescent="0.35">
      <c r="A940" s="1">
        <v>43822</v>
      </c>
      <c r="B940" t="s">
        <v>24</v>
      </c>
      <c r="C940" t="s">
        <v>2793</v>
      </c>
      <c r="F940" t="s">
        <v>2794</v>
      </c>
      <c r="G940" t="s">
        <v>2776</v>
      </c>
      <c r="H940" t="s">
        <v>749</v>
      </c>
      <c r="J940" s="2">
        <v>0</v>
      </c>
      <c r="K940" s="3">
        <v>2650</v>
      </c>
      <c r="L940" t="s">
        <v>750</v>
      </c>
      <c r="M940" t="s">
        <v>31</v>
      </c>
      <c r="N940" t="s">
        <v>754</v>
      </c>
      <c r="O940" t="s">
        <v>2556</v>
      </c>
      <c r="P940" t="s">
        <v>22</v>
      </c>
      <c r="Q940" s="1">
        <v>43949.752997685187</v>
      </c>
    </row>
    <row r="941" spans="1:17" hidden="1" outlineLevel="2" x14ac:dyDescent="0.35">
      <c r="A941" s="1">
        <v>43822</v>
      </c>
      <c r="B941" t="s">
        <v>24</v>
      </c>
      <c r="C941" t="s">
        <v>2795</v>
      </c>
      <c r="F941" t="s">
        <v>1861</v>
      </c>
      <c r="G941" t="s">
        <v>2776</v>
      </c>
      <c r="H941" t="s">
        <v>749</v>
      </c>
      <c r="J941" s="2">
        <v>0</v>
      </c>
      <c r="K941" s="3">
        <v>2650</v>
      </c>
      <c r="L941" t="s">
        <v>750</v>
      </c>
      <c r="M941" t="s">
        <v>31</v>
      </c>
      <c r="N941" t="s">
        <v>754</v>
      </c>
      <c r="O941" t="s">
        <v>2556</v>
      </c>
      <c r="P941" t="s">
        <v>22</v>
      </c>
      <c r="Q941" s="1">
        <v>43949.752997685187</v>
      </c>
    </row>
    <row r="942" spans="1:17" hidden="1" outlineLevel="2" x14ac:dyDescent="0.35">
      <c r="A942" s="1">
        <v>43822</v>
      </c>
      <c r="B942" t="s">
        <v>24</v>
      </c>
      <c r="C942" t="s">
        <v>2796</v>
      </c>
      <c r="F942" t="s">
        <v>2797</v>
      </c>
      <c r="G942" t="s">
        <v>2776</v>
      </c>
      <c r="H942" t="s">
        <v>749</v>
      </c>
      <c r="J942" s="2">
        <v>0</v>
      </c>
      <c r="K942" s="3">
        <v>2650</v>
      </c>
      <c r="L942" t="s">
        <v>750</v>
      </c>
      <c r="M942" t="s">
        <v>31</v>
      </c>
      <c r="N942" t="s">
        <v>754</v>
      </c>
      <c r="O942" t="s">
        <v>2556</v>
      </c>
      <c r="P942" t="s">
        <v>22</v>
      </c>
      <c r="Q942" s="1">
        <v>43949.752997685187</v>
      </c>
    </row>
    <row r="943" spans="1:17" hidden="1" outlineLevel="2" x14ac:dyDescent="0.35">
      <c r="A943" s="1">
        <v>43822</v>
      </c>
      <c r="B943" t="s">
        <v>24</v>
      </c>
      <c r="C943" t="s">
        <v>2798</v>
      </c>
      <c r="F943" t="s">
        <v>1861</v>
      </c>
      <c r="G943" t="s">
        <v>2776</v>
      </c>
      <c r="H943" t="s">
        <v>749</v>
      </c>
      <c r="J943" s="2">
        <v>0</v>
      </c>
      <c r="K943" s="3">
        <v>2650</v>
      </c>
      <c r="L943" t="s">
        <v>750</v>
      </c>
      <c r="M943" t="s">
        <v>31</v>
      </c>
      <c r="N943" t="s">
        <v>754</v>
      </c>
      <c r="O943" t="s">
        <v>2556</v>
      </c>
      <c r="P943" t="s">
        <v>22</v>
      </c>
      <c r="Q943" s="1">
        <v>43949.752997685187</v>
      </c>
    </row>
    <row r="944" spans="1:17" hidden="1" outlineLevel="2" x14ac:dyDescent="0.35">
      <c r="A944" s="1">
        <v>43822</v>
      </c>
      <c r="B944" t="s">
        <v>24</v>
      </c>
      <c r="C944" t="s">
        <v>2799</v>
      </c>
      <c r="F944" t="s">
        <v>1861</v>
      </c>
      <c r="G944" t="s">
        <v>2776</v>
      </c>
      <c r="H944" t="s">
        <v>749</v>
      </c>
      <c r="J944" s="2">
        <v>0</v>
      </c>
      <c r="K944" s="3">
        <v>2650</v>
      </c>
      <c r="L944" t="s">
        <v>750</v>
      </c>
      <c r="M944" t="s">
        <v>31</v>
      </c>
      <c r="N944" t="s">
        <v>754</v>
      </c>
      <c r="O944" t="s">
        <v>2556</v>
      </c>
      <c r="P944" t="s">
        <v>22</v>
      </c>
      <c r="Q944" s="1">
        <v>43949.752997685187</v>
      </c>
    </row>
    <row r="945" spans="1:17" hidden="1" outlineLevel="2" x14ac:dyDescent="0.35">
      <c r="A945" s="1">
        <v>43822</v>
      </c>
      <c r="B945" t="s">
        <v>24</v>
      </c>
      <c r="C945" t="s">
        <v>2800</v>
      </c>
      <c r="F945" t="s">
        <v>1861</v>
      </c>
      <c r="G945" t="s">
        <v>2776</v>
      </c>
      <c r="H945" t="s">
        <v>749</v>
      </c>
      <c r="J945" s="2">
        <v>0</v>
      </c>
      <c r="K945" s="3">
        <v>2650</v>
      </c>
      <c r="L945" t="s">
        <v>750</v>
      </c>
      <c r="M945" t="s">
        <v>31</v>
      </c>
      <c r="N945" t="s">
        <v>754</v>
      </c>
      <c r="O945" t="s">
        <v>2556</v>
      </c>
      <c r="P945" t="s">
        <v>22</v>
      </c>
      <c r="Q945" s="1">
        <v>43949.752997685187</v>
      </c>
    </row>
    <row r="946" spans="1:17" hidden="1" outlineLevel="2" x14ac:dyDescent="0.35">
      <c r="A946" s="1">
        <v>43822</v>
      </c>
      <c r="B946" t="s">
        <v>24</v>
      </c>
      <c r="C946" t="s">
        <v>2801</v>
      </c>
      <c r="F946" t="s">
        <v>2802</v>
      </c>
      <c r="G946" t="s">
        <v>2776</v>
      </c>
      <c r="H946" t="s">
        <v>749</v>
      </c>
      <c r="J946" s="2">
        <v>0</v>
      </c>
      <c r="K946" s="3">
        <v>2650</v>
      </c>
      <c r="L946" t="s">
        <v>750</v>
      </c>
      <c r="M946" t="s">
        <v>31</v>
      </c>
      <c r="N946" t="s">
        <v>754</v>
      </c>
      <c r="O946" t="s">
        <v>2556</v>
      </c>
      <c r="P946" t="s">
        <v>22</v>
      </c>
      <c r="Q946" s="1">
        <v>43949.752997685187</v>
      </c>
    </row>
    <row r="947" spans="1:17" hidden="1" outlineLevel="2" x14ac:dyDescent="0.35">
      <c r="A947" s="1">
        <v>43822</v>
      </c>
      <c r="B947" t="s">
        <v>24</v>
      </c>
      <c r="C947" t="s">
        <v>2803</v>
      </c>
      <c r="F947" t="s">
        <v>1861</v>
      </c>
      <c r="G947" t="s">
        <v>2776</v>
      </c>
      <c r="H947" t="s">
        <v>749</v>
      </c>
      <c r="J947" s="2">
        <v>0</v>
      </c>
      <c r="K947" s="3">
        <v>2650</v>
      </c>
      <c r="L947" t="s">
        <v>750</v>
      </c>
      <c r="M947" t="s">
        <v>31</v>
      </c>
      <c r="N947" t="s">
        <v>754</v>
      </c>
      <c r="O947" t="s">
        <v>2556</v>
      </c>
      <c r="P947" t="s">
        <v>22</v>
      </c>
      <c r="Q947" s="1">
        <v>43949.752997685187</v>
      </c>
    </row>
    <row r="948" spans="1:17" hidden="1" outlineLevel="2" x14ac:dyDescent="0.35">
      <c r="A948" s="1">
        <v>43822</v>
      </c>
      <c r="B948" t="s">
        <v>24</v>
      </c>
      <c r="C948" t="s">
        <v>2804</v>
      </c>
      <c r="F948" t="s">
        <v>1861</v>
      </c>
      <c r="G948" t="s">
        <v>2776</v>
      </c>
      <c r="H948" t="s">
        <v>749</v>
      </c>
      <c r="J948" s="2">
        <v>0</v>
      </c>
      <c r="K948" s="3">
        <v>2650</v>
      </c>
      <c r="L948" t="s">
        <v>750</v>
      </c>
      <c r="M948" t="s">
        <v>31</v>
      </c>
      <c r="N948" t="s">
        <v>754</v>
      </c>
      <c r="O948" t="s">
        <v>2556</v>
      </c>
      <c r="P948" t="s">
        <v>22</v>
      </c>
      <c r="Q948" s="1">
        <v>43949.752997685187</v>
      </c>
    </row>
    <row r="949" spans="1:17" hidden="1" outlineLevel="2" x14ac:dyDescent="0.35">
      <c r="A949" s="1">
        <v>43822</v>
      </c>
      <c r="B949" t="s">
        <v>24</v>
      </c>
      <c r="C949" t="s">
        <v>2805</v>
      </c>
      <c r="F949" t="s">
        <v>1861</v>
      </c>
      <c r="G949" t="s">
        <v>2776</v>
      </c>
      <c r="H949" t="s">
        <v>749</v>
      </c>
      <c r="J949" s="2">
        <v>0</v>
      </c>
      <c r="K949" s="3">
        <v>2650</v>
      </c>
      <c r="L949" t="s">
        <v>750</v>
      </c>
      <c r="M949" t="s">
        <v>31</v>
      </c>
      <c r="N949" t="s">
        <v>754</v>
      </c>
      <c r="O949" t="s">
        <v>2556</v>
      </c>
      <c r="P949" t="s">
        <v>22</v>
      </c>
      <c r="Q949" s="1">
        <v>43949.752997685187</v>
      </c>
    </row>
    <row r="950" spans="1:17" hidden="1" outlineLevel="2" x14ac:dyDescent="0.35">
      <c r="A950" s="1">
        <v>43822</v>
      </c>
      <c r="B950" t="s">
        <v>24</v>
      </c>
      <c r="C950" t="s">
        <v>2806</v>
      </c>
      <c r="F950" t="s">
        <v>1861</v>
      </c>
      <c r="G950" t="s">
        <v>2776</v>
      </c>
      <c r="H950" t="s">
        <v>749</v>
      </c>
      <c r="J950" s="2">
        <v>0</v>
      </c>
      <c r="K950" s="3">
        <v>2650</v>
      </c>
      <c r="L950" t="s">
        <v>750</v>
      </c>
      <c r="M950" t="s">
        <v>31</v>
      </c>
      <c r="N950" t="s">
        <v>754</v>
      </c>
      <c r="O950" t="s">
        <v>2556</v>
      </c>
      <c r="P950" t="s">
        <v>22</v>
      </c>
      <c r="Q950" s="1">
        <v>43949.752997685187</v>
      </c>
    </row>
    <row r="951" spans="1:17" hidden="1" outlineLevel="2" x14ac:dyDescent="0.35">
      <c r="A951" s="1">
        <v>43822</v>
      </c>
      <c r="B951" t="s">
        <v>24</v>
      </c>
      <c r="C951" t="s">
        <v>2807</v>
      </c>
      <c r="F951" t="s">
        <v>1861</v>
      </c>
      <c r="G951" t="s">
        <v>2776</v>
      </c>
      <c r="H951" t="s">
        <v>749</v>
      </c>
      <c r="J951" s="2">
        <v>0</v>
      </c>
      <c r="K951" s="3">
        <v>2650</v>
      </c>
      <c r="L951" t="s">
        <v>750</v>
      </c>
      <c r="M951" t="s">
        <v>31</v>
      </c>
      <c r="N951" t="s">
        <v>754</v>
      </c>
      <c r="O951" t="s">
        <v>2556</v>
      </c>
      <c r="P951" t="s">
        <v>22</v>
      </c>
      <c r="Q951" s="1">
        <v>43949.752997685187</v>
      </c>
    </row>
    <row r="952" spans="1:17" hidden="1" outlineLevel="2" x14ac:dyDescent="0.35">
      <c r="A952" s="1">
        <v>43822</v>
      </c>
      <c r="B952" t="s">
        <v>24</v>
      </c>
      <c r="C952" t="s">
        <v>2808</v>
      </c>
      <c r="F952" t="s">
        <v>1861</v>
      </c>
      <c r="G952" t="s">
        <v>2776</v>
      </c>
      <c r="H952" t="s">
        <v>749</v>
      </c>
      <c r="J952" s="2">
        <v>0</v>
      </c>
      <c r="K952" s="3">
        <v>2650</v>
      </c>
      <c r="L952" t="s">
        <v>750</v>
      </c>
      <c r="M952" t="s">
        <v>31</v>
      </c>
      <c r="N952" t="s">
        <v>754</v>
      </c>
      <c r="O952" t="s">
        <v>2556</v>
      </c>
      <c r="P952" t="s">
        <v>22</v>
      </c>
      <c r="Q952" s="1">
        <v>43949.752997685187</v>
      </c>
    </row>
    <row r="953" spans="1:17" hidden="1" outlineLevel="2" x14ac:dyDescent="0.35">
      <c r="A953" s="1">
        <v>43822</v>
      </c>
      <c r="B953" t="s">
        <v>24</v>
      </c>
      <c r="C953" t="s">
        <v>2809</v>
      </c>
      <c r="F953" t="s">
        <v>1861</v>
      </c>
      <c r="G953" t="s">
        <v>2776</v>
      </c>
      <c r="H953" t="s">
        <v>749</v>
      </c>
      <c r="J953" s="2">
        <v>0</v>
      </c>
      <c r="K953" s="3">
        <v>2650</v>
      </c>
      <c r="L953" t="s">
        <v>750</v>
      </c>
      <c r="M953" t="s">
        <v>31</v>
      </c>
      <c r="N953" t="s">
        <v>754</v>
      </c>
      <c r="O953" t="s">
        <v>2556</v>
      </c>
      <c r="P953" t="s">
        <v>22</v>
      </c>
      <c r="Q953" s="1">
        <v>43949.752997685187</v>
      </c>
    </row>
    <row r="954" spans="1:17" hidden="1" outlineLevel="2" x14ac:dyDescent="0.35">
      <c r="A954" s="1">
        <v>43822</v>
      </c>
      <c r="B954" t="s">
        <v>24</v>
      </c>
      <c r="C954" t="s">
        <v>2810</v>
      </c>
      <c r="F954" t="s">
        <v>2811</v>
      </c>
      <c r="G954" t="s">
        <v>2776</v>
      </c>
      <c r="H954" t="s">
        <v>749</v>
      </c>
      <c r="J954" s="2">
        <v>0</v>
      </c>
      <c r="K954" s="3">
        <v>2650</v>
      </c>
      <c r="L954" t="s">
        <v>750</v>
      </c>
      <c r="M954" t="s">
        <v>31</v>
      </c>
      <c r="N954" t="s">
        <v>754</v>
      </c>
      <c r="O954" t="s">
        <v>2556</v>
      </c>
      <c r="P954" t="s">
        <v>22</v>
      </c>
      <c r="Q954" s="1">
        <v>43949.752997685187</v>
      </c>
    </row>
    <row r="955" spans="1:17" hidden="1" outlineLevel="2" x14ac:dyDescent="0.35">
      <c r="A955" s="1">
        <v>43822</v>
      </c>
      <c r="B955" t="s">
        <v>24</v>
      </c>
      <c r="C955" t="s">
        <v>2812</v>
      </c>
      <c r="F955" t="s">
        <v>1861</v>
      </c>
      <c r="G955" t="s">
        <v>2776</v>
      </c>
      <c r="H955" t="s">
        <v>749</v>
      </c>
      <c r="J955" s="2">
        <v>0</v>
      </c>
      <c r="K955" s="3">
        <v>2650</v>
      </c>
      <c r="L955" t="s">
        <v>750</v>
      </c>
      <c r="M955" t="s">
        <v>31</v>
      </c>
      <c r="N955" t="s">
        <v>754</v>
      </c>
      <c r="O955" t="s">
        <v>2556</v>
      </c>
      <c r="P955" t="s">
        <v>22</v>
      </c>
      <c r="Q955" s="1">
        <v>43949.752997685187</v>
      </c>
    </row>
    <row r="956" spans="1:17" hidden="1" outlineLevel="2" x14ac:dyDescent="0.35">
      <c r="A956" s="1">
        <v>43822</v>
      </c>
      <c r="B956" t="s">
        <v>24</v>
      </c>
      <c r="C956" t="s">
        <v>2813</v>
      </c>
      <c r="F956" t="s">
        <v>1861</v>
      </c>
      <c r="G956" t="s">
        <v>2776</v>
      </c>
      <c r="H956" t="s">
        <v>749</v>
      </c>
      <c r="J956" s="2">
        <v>0</v>
      </c>
      <c r="K956" s="3">
        <v>2650</v>
      </c>
      <c r="L956" t="s">
        <v>750</v>
      </c>
      <c r="M956" t="s">
        <v>31</v>
      </c>
      <c r="N956" t="s">
        <v>754</v>
      </c>
      <c r="O956" t="s">
        <v>2556</v>
      </c>
      <c r="P956" t="s">
        <v>22</v>
      </c>
      <c r="Q956" s="1">
        <v>43949.752997685187</v>
      </c>
    </row>
    <row r="957" spans="1:17" hidden="1" outlineLevel="2" x14ac:dyDescent="0.35">
      <c r="A957" s="1">
        <v>43822</v>
      </c>
      <c r="B957" t="s">
        <v>24</v>
      </c>
      <c r="C957" t="s">
        <v>2814</v>
      </c>
      <c r="F957" t="s">
        <v>1861</v>
      </c>
      <c r="G957" t="s">
        <v>2776</v>
      </c>
      <c r="H957" t="s">
        <v>749</v>
      </c>
      <c r="J957" s="2">
        <v>0</v>
      </c>
      <c r="K957" s="3">
        <v>2650</v>
      </c>
      <c r="L957" t="s">
        <v>750</v>
      </c>
      <c r="M957" t="s">
        <v>31</v>
      </c>
      <c r="N957" t="s">
        <v>754</v>
      </c>
      <c r="O957" t="s">
        <v>2556</v>
      </c>
      <c r="P957" t="s">
        <v>22</v>
      </c>
      <c r="Q957" s="1">
        <v>43949.752997685187</v>
      </c>
    </row>
    <row r="958" spans="1:17" hidden="1" outlineLevel="2" x14ac:dyDescent="0.35">
      <c r="A958" s="1">
        <v>43822</v>
      </c>
      <c r="B958" t="s">
        <v>24</v>
      </c>
      <c r="C958" t="s">
        <v>2815</v>
      </c>
      <c r="F958" t="s">
        <v>2816</v>
      </c>
      <c r="G958" t="s">
        <v>2776</v>
      </c>
      <c r="H958" t="s">
        <v>749</v>
      </c>
      <c r="J958" s="2">
        <v>0</v>
      </c>
      <c r="K958" s="3">
        <v>2650</v>
      </c>
      <c r="L958" t="s">
        <v>750</v>
      </c>
      <c r="M958" t="s">
        <v>31</v>
      </c>
      <c r="N958" t="s">
        <v>754</v>
      </c>
      <c r="O958" t="s">
        <v>2556</v>
      </c>
      <c r="P958" t="s">
        <v>22</v>
      </c>
      <c r="Q958" s="1">
        <v>43949.752997685187</v>
      </c>
    </row>
    <row r="959" spans="1:17" hidden="1" outlineLevel="2" x14ac:dyDescent="0.35">
      <c r="A959" s="1">
        <v>43822</v>
      </c>
      <c r="B959" t="s">
        <v>24</v>
      </c>
      <c r="C959" t="s">
        <v>2817</v>
      </c>
      <c r="F959" t="s">
        <v>1861</v>
      </c>
      <c r="G959" t="s">
        <v>2776</v>
      </c>
      <c r="H959" t="s">
        <v>749</v>
      </c>
      <c r="J959" s="2">
        <v>0</v>
      </c>
      <c r="K959" s="3">
        <v>2650</v>
      </c>
      <c r="L959" t="s">
        <v>750</v>
      </c>
      <c r="M959" t="s">
        <v>31</v>
      </c>
      <c r="N959" t="s">
        <v>754</v>
      </c>
      <c r="O959" t="s">
        <v>2556</v>
      </c>
      <c r="P959" t="s">
        <v>22</v>
      </c>
      <c r="Q959" s="1">
        <v>43949.752997685187</v>
      </c>
    </row>
    <row r="960" spans="1:17" hidden="1" outlineLevel="2" x14ac:dyDescent="0.35">
      <c r="A960" s="1">
        <v>43822</v>
      </c>
      <c r="B960" t="s">
        <v>24</v>
      </c>
      <c r="C960" t="s">
        <v>2818</v>
      </c>
      <c r="F960" t="s">
        <v>2819</v>
      </c>
      <c r="G960" t="s">
        <v>2776</v>
      </c>
      <c r="H960" t="s">
        <v>749</v>
      </c>
      <c r="J960" s="2">
        <v>0</v>
      </c>
      <c r="K960" s="3">
        <v>2650</v>
      </c>
      <c r="L960" t="s">
        <v>750</v>
      </c>
      <c r="M960" t="s">
        <v>31</v>
      </c>
      <c r="N960" t="s">
        <v>754</v>
      </c>
      <c r="O960" t="s">
        <v>2556</v>
      </c>
      <c r="P960" t="s">
        <v>22</v>
      </c>
      <c r="Q960" s="1">
        <v>43949.752997685187</v>
      </c>
    </row>
    <row r="961" spans="1:17" hidden="1" outlineLevel="2" x14ac:dyDescent="0.35">
      <c r="A961" s="1">
        <v>43822</v>
      </c>
      <c r="B961" t="s">
        <v>24</v>
      </c>
      <c r="C961" t="s">
        <v>2820</v>
      </c>
      <c r="F961" t="s">
        <v>2821</v>
      </c>
      <c r="G961" t="s">
        <v>2776</v>
      </c>
      <c r="H961" t="s">
        <v>749</v>
      </c>
      <c r="J961" s="2">
        <v>0</v>
      </c>
      <c r="K961" s="3">
        <v>2650</v>
      </c>
      <c r="L961" t="s">
        <v>750</v>
      </c>
      <c r="M961" t="s">
        <v>31</v>
      </c>
      <c r="N961" t="s">
        <v>754</v>
      </c>
      <c r="O961" t="s">
        <v>2556</v>
      </c>
      <c r="P961" t="s">
        <v>22</v>
      </c>
      <c r="Q961" s="1">
        <v>43949.752997685187</v>
      </c>
    </row>
    <row r="962" spans="1:17" hidden="1" outlineLevel="2" x14ac:dyDescent="0.35">
      <c r="A962" s="1">
        <v>43822</v>
      </c>
      <c r="B962" t="s">
        <v>24</v>
      </c>
      <c r="C962" t="s">
        <v>2822</v>
      </c>
      <c r="F962" t="s">
        <v>1861</v>
      </c>
      <c r="G962" t="s">
        <v>2776</v>
      </c>
      <c r="H962" t="s">
        <v>749</v>
      </c>
      <c r="J962" s="2">
        <v>0</v>
      </c>
      <c r="K962" s="3">
        <v>2650</v>
      </c>
      <c r="L962" t="s">
        <v>750</v>
      </c>
      <c r="M962" t="s">
        <v>31</v>
      </c>
      <c r="N962" t="s">
        <v>754</v>
      </c>
      <c r="O962" t="s">
        <v>2556</v>
      </c>
      <c r="P962" t="s">
        <v>22</v>
      </c>
      <c r="Q962" s="1">
        <v>43949.752997685187</v>
      </c>
    </row>
    <row r="963" spans="1:17" hidden="1" outlineLevel="2" x14ac:dyDescent="0.35">
      <c r="A963" s="1">
        <v>43822</v>
      </c>
      <c r="B963" t="s">
        <v>24</v>
      </c>
      <c r="C963" t="s">
        <v>2823</v>
      </c>
      <c r="F963" t="s">
        <v>2824</v>
      </c>
      <c r="G963" t="s">
        <v>2776</v>
      </c>
      <c r="H963" t="s">
        <v>749</v>
      </c>
      <c r="J963" s="2">
        <v>0</v>
      </c>
      <c r="K963" s="3">
        <v>2650</v>
      </c>
      <c r="L963" t="s">
        <v>750</v>
      </c>
      <c r="M963" t="s">
        <v>31</v>
      </c>
      <c r="N963" t="s">
        <v>754</v>
      </c>
      <c r="O963" t="s">
        <v>2556</v>
      </c>
      <c r="P963" t="s">
        <v>22</v>
      </c>
      <c r="Q963" s="1">
        <v>43949.752997685187</v>
      </c>
    </row>
    <row r="964" spans="1:17" hidden="1" outlineLevel="2" x14ac:dyDescent="0.35">
      <c r="A964" s="1">
        <v>43822</v>
      </c>
      <c r="B964" t="s">
        <v>24</v>
      </c>
      <c r="C964" t="s">
        <v>2825</v>
      </c>
      <c r="F964" t="s">
        <v>1861</v>
      </c>
      <c r="G964" t="s">
        <v>2776</v>
      </c>
      <c r="H964" t="s">
        <v>749</v>
      </c>
      <c r="J964" s="2">
        <v>0</v>
      </c>
      <c r="K964" s="3">
        <v>2650</v>
      </c>
      <c r="L964" t="s">
        <v>750</v>
      </c>
      <c r="M964" t="s">
        <v>31</v>
      </c>
      <c r="N964" t="s">
        <v>754</v>
      </c>
      <c r="O964" t="s">
        <v>2556</v>
      </c>
      <c r="P964" t="s">
        <v>22</v>
      </c>
      <c r="Q964" s="1">
        <v>43949.752997685187</v>
      </c>
    </row>
    <row r="965" spans="1:17" hidden="1" outlineLevel="2" x14ac:dyDescent="0.35">
      <c r="A965" s="1">
        <v>43822</v>
      </c>
      <c r="B965" t="s">
        <v>24</v>
      </c>
      <c r="C965" t="s">
        <v>2826</v>
      </c>
      <c r="F965" t="s">
        <v>1861</v>
      </c>
      <c r="G965" t="s">
        <v>2776</v>
      </c>
      <c r="H965" t="s">
        <v>749</v>
      </c>
      <c r="J965" s="2">
        <v>0</v>
      </c>
      <c r="K965" s="3">
        <v>2650</v>
      </c>
      <c r="L965" t="s">
        <v>750</v>
      </c>
      <c r="M965" t="s">
        <v>31</v>
      </c>
      <c r="N965" t="s">
        <v>754</v>
      </c>
      <c r="O965" t="s">
        <v>2556</v>
      </c>
      <c r="P965" t="s">
        <v>22</v>
      </c>
      <c r="Q965" s="1">
        <v>43949.752997685187</v>
      </c>
    </row>
    <row r="966" spans="1:17" hidden="1" outlineLevel="2" x14ac:dyDescent="0.35">
      <c r="A966" s="1">
        <v>43822</v>
      </c>
      <c r="B966" t="s">
        <v>24</v>
      </c>
      <c r="C966" t="s">
        <v>2827</v>
      </c>
      <c r="F966" t="s">
        <v>2828</v>
      </c>
      <c r="G966" t="s">
        <v>2776</v>
      </c>
      <c r="H966" t="s">
        <v>749</v>
      </c>
      <c r="J966" s="2">
        <v>0</v>
      </c>
      <c r="K966" s="3">
        <v>2650</v>
      </c>
      <c r="L966" t="s">
        <v>750</v>
      </c>
      <c r="M966" t="s">
        <v>31</v>
      </c>
      <c r="N966" t="s">
        <v>754</v>
      </c>
      <c r="O966" t="s">
        <v>2556</v>
      </c>
      <c r="P966" t="s">
        <v>22</v>
      </c>
      <c r="Q966" s="1">
        <v>43949.752997685187</v>
      </c>
    </row>
    <row r="967" spans="1:17" hidden="1" outlineLevel="2" x14ac:dyDescent="0.35">
      <c r="A967" s="1">
        <v>43822</v>
      </c>
      <c r="B967" t="s">
        <v>24</v>
      </c>
      <c r="C967" t="s">
        <v>2829</v>
      </c>
      <c r="F967" t="s">
        <v>1861</v>
      </c>
      <c r="G967" t="s">
        <v>2776</v>
      </c>
      <c r="H967" t="s">
        <v>749</v>
      </c>
      <c r="J967" s="2">
        <v>0</v>
      </c>
      <c r="K967" s="3">
        <v>2650</v>
      </c>
      <c r="L967" t="s">
        <v>750</v>
      </c>
      <c r="M967" t="s">
        <v>31</v>
      </c>
      <c r="N967" t="s">
        <v>754</v>
      </c>
      <c r="O967" t="s">
        <v>2556</v>
      </c>
      <c r="P967" t="s">
        <v>22</v>
      </c>
      <c r="Q967" s="1">
        <v>43949.752997685187</v>
      </c>
    </row>
    <row r="968" spans="1:17" hidden="1" outlineLevel="2" x14ac:dyDescent="0.35">
      <c r="A968" s="1">
        <v>43822</v>
      </c>
      <c r="B968" t="s">
        <v>24</v>
      </c>
      <c r="C968" t="s">
        <v>2830</v>
      </c>
      <c r="F968" t="s">
        <v>2831</v>
      </c>
      <c r="G968" t="s">
        <v>2776</v>
      </c>
      <c r="H968" t="s">
        <v>749</v>
      </c>
      <c r="J968" s="2">
        <v>0</v>
      </c>
      <c r="K968" s="3">
        <v>2650</v>
      </c>
      <c r="L968" t="s">
        <v>750</v>
      </c>
      <c r="M968" t="s">
        <v>31</v>
      </c>
      <c r="N968" t="s">
        <v>754</v>
      </c>
      <c r="O968" t="s">
        <v>2556</v>
      </c>
      <c r="P968" t="s">
        <v>22</v>
      </c>
      <c r="Q968" s="1">
        <v>43949.752997685187</v>
      </c>
    </row>
    <row r="969" spans="1:17" hidden="1" outlineLevel="2" x14ac:dyDescent="0.35">
      <c r="A969" s="1">
        <v>43822</v>
      </c>
      <c r="B969" t="s">
        <v>24</v>
      </c>
      <c r="C969" t="s">
        <v>2832</v>
      </c>
      <c r="F969" t="s">
        <v>1861</v>
      </c>
      <c r="G969" t="s">
        <v>2776</v>
      </c>
      <c r="H969" t="s">
        <v>749</v>
      </c>
      <c r="J969" s="2">
        <v>0</v>
      </c>
      <c r="K969" s="3">
        <v>2650</v>
      </c>
      <c r="L969" t="s">
        <v>750</v>
      </c>
      <c r="M969" t="s">
        <v>31</v>
      </c>
      <c r="N969" t="s">
        <v>754</v>
      </c>
      <c r="O969" t="s">
        <v>2556</v>
      </c>
      <c r="P969" t="s">
        <v>22</v>
      </c>
      <c r="Q969" s="1">
        <v>43949.752997685187</v>
      </c>
    </row>
    <row r="970" spans="1:17" hidden="1" outlineLevel="2" x14ac:dyDescent="0.35">
      <c r="A970" s="1">
        <v>43822</v>
      </c>
      <c r="B970" t="s">
        <v>24</v>
      </c>
      <c r="C970" t="s">
        <v>2833</v>
      </c>
      <c r="F970" t="s">
        <v>1861</v>
      </c>
      <c r="G970" t="s">
        <v>2776</v>
      </c>
      <c r="H970" t="s">
        <v>749</v>
      </c>
      <c r="J970" s="2">
        <v>0</v>
      </c>
      <c r="K970" s="3">
        <v>2650</v>
      </c>
      <c r="L970" t="s">
        <v>750</v>
      </c>
      <c r="M970" t="s">
        <v>31</v>
      </c>
      <c r="N970" t="s">
        <v>754</v>
      </c>
      <c r="O970" t="s">
        <v>2556</v>
      </c>
      <c r="P970" t="s">
        <v>22</v>
      </c>
      <c r="Q970" s="1">
        <v>43949.752997685187</v>
      </c>
    </row>
    <row r="971" spans="1:17" hidden="1" outlineLevel="2" x14ac:dyDescent="0.35">
      <c r="A971" s="1">
        <v>43822</v>
      </c>
      <c r="B971" t="s">
        <v>24</v>
      </c>
      <c r="C971" t="s">
        <v>2834</v>
      </c>
      <c r="F971" t="s">
        <v>1861</v>
      </c>
      <c r="G971" t="s">
        <v>2776</v>
      </c>
      <c r="H971" t="s">
        <v>749</v>
      </c>
      <c r="J971" s="2">
        <v>0</v>
      </c>
      <c r="K971" s="3">
        <v>2650</v>
      </c>
      <c r="L971" t="s">
        <v>750</v>
      </c>
      <c r="M971" t="s">
        <v>31</v>
      </c>
      <c r="N971" t="s">
        <v>754</v>
      </c>
      <c r="O971" t="s">
        <v>2556</v>
      </c>
      <c r="P971" t="s">
        <v>22</v>
      </c>
      <c r="Q971" s="1">
        <v>43949.752997685187</v>
      </c>
    </row>
    <row r="972" spans="1:17" hidden="1" outlineLevel="2" x14ac:dyDescent="0.35">
      <c r="A972" s="1">
        <v>43822</v>
      </c>
      <c r="B972" t="s">
        <v>24</v>
      </c>
      <c r="C972" t="s">
        <v>2835</v>
      </c>
      <c r="F972" t="s">
        <v>1861</v>
      </c>
      <c r="G972" t="s">
        <v>2776</v>
      </c>
      <c r="H972" t="s">
        <v>749</v>
      </c>
      <c r="J972" s="2">
        <v>0</v>
      </c>
      <c r="K972" s="3">
        <v>2650</v>
      </c>
      <c r="L972" t="s">
        <v>750</v>
      </c>
      <c r="M972" t="s">
        <v>31</v>
      </c>
      <c r="N972" t="s">
        <v>754</v>
      </c>
      <c r="O972" t="s">
        <v>2556</v>
      </c>
      <c r="P972" t="s">
        <v>22</v>
      </c>
      <c r="Q972" s="1">
        <v>43949.752997685187</v>
      </c>
    </row>
    <row r="973" spans="1:17" hidden="1" outlineLevel="2" x14ac:dyDescent="0.35">
      <c r="A973" s="1">
        <v>43822</v>
      </c>
      <c r="B973" t="s">
        <v>24</v>
      </c>
      <c r="C973" t="s">
        <v>2836</v>
      </c>
      <c r="F973" t="s">
        <v>1861</v>
      </c>
      <c r="G973" t="s">
        <v>2776</v>
      </c>
      <c r="H973" t="s">
        <v>749</v>
      </c>
      <c r="J973" s="2">
        <v>0</v>
      </c>
      <c r="K973" s="3">
        <v>2650</v>
      </c>
      <c r="L973" t="s">
        <v>750</v>
      </c>
      <c r="M973" t="s">
        <v>31</v>
      </c>
      <c r="N973" t="s">
        <v>754</v>
      </c>
      <c r="O973" t="s">
        <v>2556</v>
      </c>
      <c r="P973" t="s">
        <v>22</v>
      </c>
      <c r="Q973" s="1">
        <v>43949.752997685187</v>
      </c>
    </row>
    <row r="974" spans="1:17" hidden="1" outlineLevel="2" x14ac:dyDescent="0.35">
      <c r="A974" s="1">
        <v>43822</v>
      </c>
      <c r="B974" t="s">
        <v>24</v>
      </c>
      <c r="C974" t="s">
        <v>2837</v>
      </c>
      <c r="F974" t="s">
        <v>1861</v>
      </c>
      <c r="G974" t="s">
        <v>2776</v>
      </c>
      <c r="H974" t="s">
        <v>749</v>
      </c>
      <c r="J974" s="2">
        <v>0</v>
      </c>
      <c r="K974" s="3">
        <v>2650</v>
      </c>
      <c r="L974" t="s">
        <v>750</v>
      </c>
      <c r="M974" t="s">
        <v>31</v>
      </c>
      <c r="N974" t="s">
        <v>754</v>
      </c>
      <c r="O974" t="s">
        <v>2556</v>
      </c>
      <c r="P974" t="s">
        <v>22</v>
      </c>
      <c r="Q974" s="1">
        <v>43949.752997685187</v>
      </c>
    </row>
    <row r="975" spans="1:17" hidden="1" outlineLevel="2" x14ac:dyDescent="0.35">
      <c r="A975" s="1">
        <v>43822</v>
      </c>
      <c r="B975" t="s">
        <v>24</v>
      </c>
      <c r="C975" t="s">
        <v>2838</v>
      </c>
      <c r="F975" t="s">
        <v>2839</v>
      </c>
      <c r="G975" t="s">
        <v>2776</v>
      </c>
      <c r="H975" t="s">
        <v>749</v>
      </c>
      <c r="J975" s="2">
        <v>0</v>
      </c>
      <c r="K975" s="3">
        <v>2650</v>
      </c>
      <c r="L975" t="s">
        <v>750</v>
      </c>
      <c r="M975" t="s">
        <v>31</v>
      </c>
      <c r="N975" t="s">
        <v>754</v>
      </c>
      <c r="O975" t="s">
        <v>2556</v>
      </c>
      <c r="P975" t="s">
        <v>22</v>
      </c>
      <c r="Q975" s="1">
        <v>43949.752997685187</v>
      </c>
    </row>
    <row r="976" spans="1:17" hidden="1" outlineLevel="2" x14ac:dyDescent="0.35">
      <c r="A976" s="1">
        <v>43822</v>
      </c>
      <c r="B976" t="s">
        <v>24</v>
      </c>
      <c r="C976" t="s">
        <v>2840</v>
      </c>
      <c r="F976" t="s">
        <v>2841</v>
      </c>
      <c r="G976" t="s">
        <v>2776</v>
      </c>
      <c r="H976" t="s">
        <v>749</v>
      </c>
      <c r="J976" s="2">
        <v>0</v>
      </c>
      <c r="K976" s="3">
        <v>2650</v>
      </c>
      <c r="L976" t="s">
        <v>750</v>
      </c>
      <c r="M976" t="s">
        <v>31</v>
      </c>
      <c r="N976" t="s">
        <v>754</v>
      </c>
      <c r="O976" t="s">
        <v>2556</v>
      </c>
      <c r="P976" t="s">
        <v>22</v>
      </c>
      <c r="Q976" s="1">
        <v>43949.752997685187</v>
      </c>
    </row>
    <row r="977" spans="1:17" hidden="1" outlineLevel="2" x14ac:dyDescent="0.35">
      <c r="A977" s="1">
        <v>43822</v>
      </c>
      <c r="B977" t="s">
        <v>24</v>
      </c>
      <c r="C977" t="s">
        <v>2842</v>
      </c>
      <c r="F977" t="s">
        <v>1861</v>
      </c>
      <c r="G977" t="s">
        <v>2776</v>
      </c>
      <c r="H977" t="s">
        <v>749</v>
      </c>
      <c r="J977" s="2">
        <v>0</v>
      </c>
      <c r="K977" s="3">
        <v>2650</v>
      </c>
      <c r="L977" t="s">
        <v>750</v>
      </c>
      <c r="M977" t="s">
        <v>31</v>
      </c>
      <c r="N977" t="s">
        <v>754</v>
      </c>
      <c r="O977" t="s">
        <v>2556</v>
      </c>
      <c r="P977" t="s">
        <v>22</v>
      </c>
      <c r="Q977" s="1">
        <v>43949.752997685187</v>
      </c>
    </row>
    <row r="978" spans="1:17" hidden="1" outlineLevel="2" x14ac:dyDescent="0.35">
      <c r="A978" s="1">
        <v>43832</v>
      </c>
      <c r="B978" t="s">
        <v>24</v>
      </c>
      <c r="C978" t="s">
        <v>2848</v>
      </c>
      <c r="F978" t="s">
        <v>2849</v>
      </c>
      <c r="G978" t="s">
        <v>2776</v>
      </c>
      <c r="H978" t="s">
        <v>749</v>
      </c>
      <c r="J978" s="2">
        <v>0</v>
      </c>
      <c r="K978" s="3">
        <v>2650</v>
      </c>
      <c r="L978" t="s">
        <v>750</v>
      </c>
      <c r="M978" t="s">
        <v>31</v>
      </c>
      <c r="N978" t="s">
        <v>754</v>
      </c>
      <c r="O978" t="s">
        <v>2556</v>
      </c>
      <c r="P978" t="s">
        <v>22</v>
      </c>
      <c r="Q978" s="1">
        <v>43956.454108796293</v>
      </c>
    </row>
    <row r="979" spans="1:17" hidden="1" outlineLevel="2" x14ac:dyDescent="0.35">
      <c r="A979" s="1">
        <v>43844</v>
      </c>
      <c r="B979" t="s">
        <v>24</v>
      </c>
      <c r="C979" t="s">
        <v>2850</v>
      </c>
      <c r="D979" t="s">
        <v>2851</v>
      </c>
      <c r="F979" t="s">
        <v>2852</v>
      </c>
      <c r="G979" t="s">
        <v>2776</v>
      </c>
      <c r="H979" t="s">
        <v>838</v>
      </c>
      <c r="I979" t="s">
        <v>471</v>
      </c>
      <c r="J979" s="2">
        <v>100</v>
      </c>
      <c r="K979" s="3">
        <v>2515.5</v>
      </c>
      <c r="L979" t="s">
        <v>750</v>
      </c>
      <c r="M979" t="s">
        <v>31</v>
      </c>
      <c r="N979" t="s">
        <v>754</v>
      </c>
      <c r="P979" t="s">
        <v>22</v>
      </c>
      <c r="Q979" s="1">
        <v>43950.451817129629</v>
      </c>
    </row>
    <row r="980" spans="1:17" hidden="1" outlineLevel="1" collapsed="1" x14ac:dyDescent="0.35">
      <c r="K980" s="3">
        <f>SUBTOTAL(9,K938:K979)</f>
        <v>172181.5</v>
      </c>
      <c r="N980" s="4" t="s">
        <v>3178</v>
      </c>
      <c r="Q980" s="1">
        <f>SUBTOTAL(9,Q933:Q979)</f>
        <v>2065585.4798726866</v>
      </c>
    </row>
    <row r="981" spans="1:17" hidden="1" outlineLevel="2" x14ac:dyDescent="0.35">
      <c r="A981" s="1">
        <v>43747</v>
      </c>
      <c r="B981" t="s">
        <v>24</v>
      </c>
      <c r="C981" t="s">
        <v>764</v>
      </c>
      <c r="F981" t="s">
        <v>765</v>
      </c>
      <c r="G981" t="s">
        <v>749</v>
      </c>
      <c r="H981" t="s">
        <v>766</v>
      </c>
      <c r="J981" s="2">
        <v>0</v>
      </c>
      <c r="K981" s="3">
        <v>5700</v>
      </c>
      <c r="L981" t="s">
        <v>750</v>
      </c>
      <c r="M981" t="s">
        <v>31</v>
      </c>
      <c r="N981" t="s">
        <v>767</v>
      </c>
      <c r="P981" t="s">
        <v>22</v>
      </c>
      <c r="Q981" s="1">
        <v>43956.462696759263</v>
      </c>
    </row>
    <row r="982" spans="1:17" hidden="1" outlineLevel="2" x14ac:dyDescent="0.35">
      <c r="A982" s="1">
        <v>43760</v>
      </c>
      <c r="B982" t="s">
        <v>24</v>
      </c>
      <c r="C982" t="s">
        <v>770</v>
      </c>
      <c r="F982" t="s">
        <v>771</v>
      </c>
      <c r="G982" t="s">
        <v>749</v>
      </c>
      <c r="H982" t="s">
        <v>766</v>
      </c>
      <c r="J982" s="2">
        <v>0</v>
      </c>
      <c r="K982" s="3">
        <v>5700</v>
      </c>
      <c r="N982" t="s">
        <v>767</v>
      </c>
      <c r="P982" t="s">
        <v>22</v>
      </c>
      <c r="Q982" s="1">
        <v>43956.456956018519</v>
      </c>
    </row>
    <row r="983" spans="1:17" hidden="1" outlineLevel="2" x14ac:dyDescent="0.35">
      <c r="A983" s="1">
        <v>43768</v>
      </c>
      <c r="B983" t="s">
        <v>24</v>
      </c>
      <c r="C983" t="s">
        <v>777</v>
      </c>
      <c r="F983" t="s">
        <v>771</v>
      </c>
      <c r="G983" t="s">
        <v>749</v>
      </c>
      <c r="H983" t="s">
        <v>766</v>
      </c>
      <c r="J983" s="2">
        <v>0</v>
      </c>
      <c r="K983" s="3">
        <v>50</v>
      </c>
      <c r="N983" t="s">
        <v>767</v>
      </c>
      <c r="P983" t="s">
        <v>22</v>
      </c>
      <c r="Q983" s="1">
        <v>43956.457037037027</v>
      </c>
    </row>
    <row r="984" spans="1:17" hidden="1" outlineLevel="2" x14ac:dyDescent="0.35">
      <c r="A984" s="1">
        <v>43768</v>
      </c>
      <c r="B984" t="s">
        <v>24</v>
      </c>
      <c r="C984" t="s">
        <v>778</v>
      </c>
      <c r="F984" t="s">
        <v>765</v>
      </c>
      <c r="G984" t="s">
        <v>749</v>
      </c>
      <c r="H984" t="s">
        <v>766</v>
      </c>
      <c r="J984" s="2">
        <v>0</v>
      </c>
      <c r="K984" s="3">
        <v>50</v>
      </c>
      <c r="L984" t="s">
        <v>750</v>
      </c>
      <c r="M984" t="s">
        <v>31</v>
      </c>
      <c r="N984" t="s">
        <v>767</v>
      </c>
      <c r="P984" t="s">
        <v>22</v>
      </c>
      <c r="Q984" s="1">
        <v>43956.462476851862</v>
      </c>
    </row>
    <row r="985" spans="1:17" hidden="1" outlineLevel="2" x14ac:dyDescent="0.35">
      <c r="A985" s="1">
        <v>43815</v>
      </c>
      <c r="B985" t="s">
        <v>24</v>
      </c>
      <c r="C985" t="s">
        <v>785</v>
      </c>
      <c r="F985" t="s">
        <v>786</v>
      </c>
      <c r="G985" t="s">
        <v>749</v>
      </c>
      <c r="H985" t="s">
        <v>766</v>
      </c>
      <c r="J985" s="2">
        <v>0</v>
      </c>
      <c r="K985" s="3">
        <v>5750</v>
      </c>
      <c r="L985" t="s">
        <v>750</v>
      </c>
      <c r="M985" t="s">
        <v>31</v>
      </c>
      <c r="N985" t="s">
        <v>767</v>
      </c>
      <c r="P985" t="s">
        <v>22</v>
      </c>
      <c r="Q985" s="1">
        <v>43956.455092592587</v>
      </c>
    </row>
    <row r="986" spans="1:17" hidden="1" outlineLevel="2" x14ac:dyDescent="0.35">
      <c r="A986" s="1">
        <v>43822</v>
      </c>
      <c r="B986" t="s">
        <v>24</v>
      </c>
      <c r="C986" t="s">
        <v>787</v>
      </c>
      <c r="F986" t="s">
        <v>788</v>
      </c>
      <c r="G986" t="s">
        <v>749</v>
      </c>
      <c r="H986" t="s">
        <v>766</v>
      </c>
      <c r="J986" s="2">
        <v>0</v>
      </c>
      <c r="K986" s="3">
        <v>5750</v>
      </c>
      <c r="L986" t="s">
        <v>750</v>
      </c>
      <c r="M986" t="s">
        <v>31</v>
      </c>
      <c r="N986" t="s">
        <v>767</v>
      </c>
      <c r="P986" t="s">
        <v>22</v>
      </c>
      <c r="Q986" s="1">
        <v>43956.45517361111</v>
      </c>
    </row>
    <row r="987" spans="1:17" hidden="1" outlineLevel="2" x14ac:dyDescent="0.35">
      <c r="A987" s="1">
        <v>43822</v>
      </c>
      <c r="B987" t="s">
        <v>24</v>
      </c>
      <c r="C987" t="s">
        <v>789</v>
      </c>
      <c r="F987" t="s">
        <v>788</v>
      </c>
      <c r="G987" t="s">
        <v>749</v>
      </c>
      <c r="H987" t="s">
        <v>766</v>
      </c>
      <c r="J987" s="2">
        <v>0</v>
      </c>
      <c r="K987" s="3">
        <v>5750</v>
      </c>
      <c r="L987" t="s">
        <v>750</v>
      </c>
      <c r="M987" t="s">
        <v>31</v>
      </c>
      <c r="N987" t="s">
        <v>767</v>
      </c>
      <c r="P987" t="s">
        <v>22</v>
      </c>
      <c r="Q987" s="1">
        <v>43956.455231481479</v>
      </c>
    </row>
    <row r="988" spans="1:17" hidden="1" outlineLevel="2" x14ac:dyDescent="0.35">
      <c r="A988" s="1">
        <v>43833</v>
      </c>
      <c r="B988" t="s">
        <v>24</v>
      </c>
      <c r="C988" t="s">
        <v>794</v>
      </c>
      <c r="F988" t="s">
        <v>795</v>
      </c>
      <c r="G988" t="s">
        <v>749</v>
      </c>
      <c r="H988" t="s">
        <v>766</v>
      </c>
      <c r="J988" s="2">
        <v>0</v>
      </c>
      <c r="K988" s="3">
        <v>5750</v>
      </c>
      <c r="L988" t="s">
        <v>750</v>
      </c>
      <c r="M988" t="s">
        <v>31</v>
      </c>
      <c r="N988" t="s">
        <v>767</v>
      </c>
      <c r="P988" t="s">
        <v>22</v>
      </c>
      <c r="Q988" s="1">
        <v>43956.458333333343</v>
      </c>
    </row>
    <row r="989" spans="1:17" hidden="1" outlineLevel="2" x14ac:dyDescent="0.35">
      <c r="A989" s="1">
        <v>43859</v>
      </c>
      <c r="B989" t="s">
        <v>24</v>
      </c>
      <c r="C989" t="s">
        <v>799</v>
      </c>
      <c r="F989" t="s">
        <v>800</v>
      </c>
      <c r="G989" t="s">
        <v>749</v>
      </c>
      <c r="H989" t="s">
        <v>766</v>
      </c>
      <c r="J989" s="2">
        <v>0</v>
      </c>
      <c r="K989" s="3">
        <v>5750</v>
      </c>
      <c r="L989" t="s">
        <v>750</v>
      </c>
      <c r="M989" t="s">
        <v>31</v>
      </c>
      <c r="N989" t="s">
        <v>767</v>
      </c>
      <c r="P989" t="s">
        <v>22</v>
      </c>
      <c r="Q989" s="1">
        <v>43956.457951388889</v>
      </c>
    </row>
    <row r="990" spans="1:17" hidden="1" outlineLevel="2" x14ac:dyDescent="0.35">
      <c r="A990" s="1">
        <v>43859</v>
      </c>
      <c r="B990" t="s">
        <v>24</v>
      </c>
      <c r="C990" t="s">
        <v>801</v>
      </c>
      <c r="F990" t="s">
        <v>802</v>
      </c>
      <c r="G990" t="s">
        <v>749</v>
      </c>
      <c r="H990" t="s">
        <v>766</v>
      </c>
      <c r="J990" s="2">
        <v>0</v>
      </c>
      <c r="K990" s="3">
        <v>5750</v>
      </c>
      <c r="L990" t="s">
        <v>750</v>
      </c>
      <c r="M990" t="s">
        <v>31</v>
      </c>
      <c r="N990" t="s">
        <v>767</v>
      </c>
      <c r="P990" t="s">
        <v>22</v>
      </c>
      <c r="Q990" s="1">
        <v>43956.458136574067</v>
      </c>
    </row>
    <row r="991" spans="1:17" hidden="1" outlineLevel="2" x14ac:dyDescent="0.35">
      <c r="A991" s="1">
        <v>43877</v>
      </c>
      <c r="B991" t="s">
        <v>24</v>
      </c>
      <c r="C991" t="s">
        <v>804</v>
      </c>
      <c r="F991" t="s">
        <v>805</v>
      </c>
      <c r="G991" t="s">
        <v>749</v>
      </c>
      <c r="H991" t="s">
        <v>766</v>
      </c>
      <c r="J991" s="2">
        <v>0</v>
      </c>
      <c r="K991" s="3">
        <v>5700</v>
      </c>
      <c r="L991" t="s">
        <v>750</v>
      </c>
      <c r="M991" t="s">
        <v>31</v>
      </c>
      <c r="N991" t="s">
        <v>767</v>
      </c>
      <c r="P991" t="s">
        <v>22</v>
      </c>
      <c r="Q991" s="1">
        <v>43956.459328703713</v>
      </c>
    </row>
    <row r="992" spans="1:17" hidden="1" outlineLevel="2" x14ac:dyDescent="0.35">
      <c r="A992" s="1">
        <v>43822</v>
      </c>
      <c r="B992" t="s">
        <v>24</v>
      </c>
      <c r="C992" t="s">
        <v>857</v>
      </c>
      <c r="F992" t="s">
        <v>858</v>
      </c>
      <c r="G992" t="s">
        <v>838</v>
      </c>
      <c r="H992" t="s">
        <v>766</v>
      </c>
      <c r="I992" t="s">
        <v>471</v>
      </c>
      <c r="J992" s="2">
        <v>230</v>
      </c>
      <c r="K992" s="3">
        <v>5865</v>
      </c>
      <c r="L992" t="s">
        <v>750</v>
      </c>
      <c r="M992" t="s">
        <v>31</v>
      </c>
      <c r="N992" t="s">
        <v>767</v>
      </c>
      <c r="P992" t="s">
        <v>22</v>
      </c>
      <c r="Q992" s="1">
        <v>43956.465057870373</v>
      </c>
    </row>
    <row r="993" spans="1:17" hidden="1" outlineLevel="2" x14ac:dyDescent="0.35">
      <c r="A993" s="1">
        <v>43826</v>
      </c>
      <c r="B993" t="s">
        <v>24</v>
      </c>
      <c r="C993" t="s">
        <v>859</v>
      </c>
      <c r="F993" t="s">
        <v>860</v>
      </c>
      <c r="G993" t="s">
        <v>838</v>
      </c>
      <c r="H993" t="s">
        <v>766</v>
      </c>
      <c r="I993" t="s">
        <v>471</v>
      </c>
      <c r="J993" s="2">
        <v>230</v>
      </c>
      <c r="K993" s="3">
        <v>5867.3</v>
      </c>
      <c r="L993" t="s">
        <v>750</v>
      </c>
      <c r="M993" t="s">
        <v>31</v>
      </c>
      <c r="N993" t="s">
        <v>767</v>
      </c>
      <c r="P993" t="s">
        <v>22</v>
      </c>
      <c r="Q993" s="1">
        <v>43956.465173611112</v>
      </c>
    </row>
    <row r="994" spans="1:17" hidden="1" outlineLevel="2" x14ac:dyDescent="0.35">
      <c r="A994" s="1">
        <v>43829</v>
      </c>
      <c r="B994" t="s">
        <v>24</v>
      </c>
      <c r="C994" t="s">
        <v>861</v>
      </c>
      <c r="F994" t="s">
        <v>862</v>
      </c>
      <c r="G994" t="s">
        <v>838</v>
      </c>
      <c r="H994" t="s">
        <v>766</v>
      </c>
      <c r="I994" t="s">
        <v>471</v>
      </c>
      <c r="J994" s="2">
        <v>230</v>
      </c>
      <c r="K994" s="3">
        <v>5855.8</v>
      </c>
      <c r="L994" t="s">
        <v>750</v>
      </c>
      <c r="M994" t="s">
        <v>31</v>
      </c>
      <c r="N994" t="s">
        <v>767</v>
      </c>
      <c r="P994" t="s">
        <v>22</v>
      </c>
      <c r="Q994" s="1">
        <v>43956.465289351851</v>
      </c>
    </row>
    <row r="995" spans="1:17" hidden="1" outlineLevel="2" x14ac:dyDescent="0.35">
      <c r="A995" s="1">
        <v>43868</v>
      </c>
      <c r="B995" t="s">
        <v>24</v>
      </c>
      <c r="C995" t="s">
        <v>872</v>
      </c>
      <c r="F995" t="s">
        <v>873</v>
      </c>
      <c r="G995" t="s">
        <v>838</v>
      </c>
      <c r="H995" t="s">
        <v>766</v>
      </c>
      <c r="I995" t="s">
        <v>471</v>
      </c>
      <c r="J995" s="2">
        <v>230</v>
      </c>
      <c r="K995" s="3">
        <v>5756.9</v>
      </c>
      <c r="L995" t="s">
        <v>750</v>
      </c>
      <c r="M995" t="s">
        <v>31</v>
      </c>
      <c r="N995" t="s">
        <v>767</v>
      </c>
      <c r="P995" t="s">
        <v>22</v>
      </c>
      <c r="Q995" s="1">
        <v>43956.465474537043</v>
      </c>
    </row>
    <row r="996" spans="1:17" hidden="1" outlineLevel="2" x14ac:dyDescent="0.35">
      <c r="A996" s="1">
        <v>43742</v>
      </c>
      <c r="B996" t="s">
        <v>24</v>
      </c>
      <c r="C996" t="s">
        <v>1718</v>
      </c>
      <c r="E996" t="s">
        <v>1692</v>
      </c>
      <c r="F996" t="s">
        <v>1719</v>
      </c>
      <c r="G996" t="s">
        <v>1609</v>
      </c>
      <c r="H996" t="s">
        <v>838</v>
      </c>
      <c r="I996" t="s">
        <v>471</v>
      </c>
      <c r="J996" s="2">
        <v>184</v>
      </c>
      <c r="K996" s="3">
        <v>4736.16</v>
      </c>
      <c r="L996" t="s">
        <v>750</v>
      </c>
      <c r="M996" t="s">
        <v>31</v>
      </c>
      <c r="N996" t="s">
        <v>767</v>
      </c>
      <c r="P996" t="s">
        <v>22</v>
      </c>
      <c r="Q996" s="1">
        <v>43949.722777777781</v>
      </c>
    </row>
    <row r="997" spans="1:17" hidden="1" outlineLevel="2" x14ac:dyDescent="0.35">
      <c r="A997" s="1">
        <v>43742</v>
      </c>
      <c r="B997" t="s">
        <v>24</v>
      </c>
      <c r="C997" t="s">
        <v>1720</v>
      </c>
      <c r="E997" t="s">
        <v>1692</v>
      </c>
      <c r="F997" t="s">
        <v>1719</v>
      </c>
      <c r="G997" t="s">
        <v>1609</v>
      </c>
      <c r="H997" t="s">
        <v>838</v>
      </c>
      <c r="I997" t="s">
        <v>471</v>
      </c>
      <c r="J997" s="2">
        <v>230</v>
      </c>
      <c r="K997" s="3">
        <v>5920.2</v>
      </c>
      <c r="L997" t="s">
        <v>750</v>
      </c>
      <c r="M997" t="s">
        <v>31</v>
      </c>
      <c r="N997" t="s">
        <v>767</v>
      </c>
      <c r="P997" t="s">
        <v>22</v>
      </c>
      <c r="Q997" s="1">
        <v>43949.722777777781</v>
      </c>
    </row>
    <row r="998" spans="1:17" hidden="1" outlineLevel="2" x14ac:dyDescent="0.35">
      <c r="A998" s="1">
        <v>43742</v>
      </c>
      <c r="B998" t="s">
        <v>24</v>
      </c>
      <c r="C998" t="s">
        <v>1721</v>
      </c>
      <c r="E998" t="s">
        <v>1692</v>
      </c>
      <c r="F998" t="s">
        <v>1719</v>
      </c>
      <c r="G998" t="s">
        <v>1609</v>
      </c>
      <c r="H998" t="s">
        <v>838</v>
      </c>
      <c r="I998" t="s">
        <v>471</v>
      </c>
      <c r="J998" s="2">
        <v>230</v>
      </c>
      <c r="K998" s="3">
        <v>5920.2</v>
      </c>
      <c r="L998" t="s">
        <v>750</v>
      </c>
      <c r="M998" t="s">
        <v>31</v>
      </c>
      <c r="N998" t="s">
        <v>767</v>
      </c>
      <c r="P998" t="s">
        <v>22</v>
      </c>
      <c r="Q998" s="1">
        <v>43949.722777777781</v>
      </c>
    </row>
    <row r="999" spans="1:17" hidden="1" outlineLevel="2" x14ac:dyDescent="0.35">
      <c r="A999" s="1">
        <v>43742</v>
      </c>
      <c r="B999" t="s">
        <v>24</v>
      </c>
      <c r="C999" t="s">
        <v>1722</v>
      </c>
      <c r="E999" t="s">
        <v>1692</v>
      </c>
      <c r="F999" t="s">
        <v>1719</v>
      </c>
      <c r="G999" t="s">
        <v>1609</v>
      </c>
      <c r="H999" t="s">
        <v>838</v>
      </c>
      <c r="I999" t="s">
        <v>471</v>
      </c>
      <c r="J999" s="2">
        <v>230</v>
      </c>
      <c r="K999" s="3">
        <v>5920.2</v>
      </c>
      <c r="L999" t="s">
        <v>750</v>
      </c>
      <c r="M999" t="s">
        <v>31</v>
      </c>
      <c r="N999" t="s">
        <v>767</v>
      </c>
      <c r="P999" t="s">
        <v>22</v>
      </c>
      <c r="Q999" s="1">
        <v>43949.722777777781</v>
      </c>
    </row>
    <row r="1000" spans="1:17" hidden="1" outlineLevel="2" x14ac:dyDescent="0.35">
      <c r="A1000" s="1">
        <v>43742</v>
      </c>
      <c r="B1000" t="s">
        <v>24</v>
      </c>
      <c r="C1000" t="s">
        <v>1723</v>
      </c>
      <c r="E1000" t="s">
        <v>1692</v>
      </c>
      <c r="F1000" t="s">
        <v>1719</v>
      </c>
      <c r="G1000" t="s">
        <v>1609</v>
      </c>
      <c r="H1000" t="s">
        <v>838</v>
      </c>
      <c r="I1000" t="s">
        <v>471</v>
      </c>
      <c r="J1000" s="2">
        <v>230</v>
      </c>
      <c r="K1000" s="3">
        <v>5920.2</v>
      </c>
      <c r="L1000" t="s">
        <v>750</v>
      </c>
      <c r="M1000" t="s">
        <v>31</v>
      </c>
      <c r="N1000" t="s">
        <v>767</v>
      </c>
      <c r="P1000" t="s">
        <v>22</v>
      </c>
      <c r="Q1000" s="1">
        <v>43949.722777777781</v>
      </c>
    </row>
    <row r="1001" spans="1:17" hidden="1" outlineLevel="2" x14ac:dyDescent="0.35">
      <c r="A1001" s="1">
        <v>43742</v>
      </c>
      <c r="B1001" t="s">
        <v>24</v>
      </c>
      <c r="C1001" t="s">
        <v>1724</v>
      </c>
      <c r="E1001" t="s">
        <v>1692</v>
      </c>
      <c r="F1001" t="s">
        <v>1719</v>
      </c>
      <c r="G1001" t="s">
        <v>1609</v>
      </c>
      <c r="H1001" t="s">
        <v>838</v>
      </c>
      <c r="I1001" t="s">
        <v>471</v>
      </c>
      <c r="J1001" s="2">
        <v>184</v>
      </c>
      <c r="K1001" s="3">
        <v>4736.16</v>
      </c>
      <c r="L1001" t="s">
        <v>750</v>
      </c>
      <c r="M1001" t="s">
        <v>31</v>
      </c>
      <c r="N1001" t="s">
        <v>767</v>
      </c>
      <c r="P1001" t="s">
        <v>22</v>
      </c>
      <c r="Q1001" s="1">
        <v>43949.722777777781</v>
      </c>
    </row>
    <row r="1002" spans="1:17" hidden="1" outlineLevel="2" x14ac:dyDescent="0.35">
      <c r="A1002" s="1">
        <v>43742</v>
      </c>
      <c r="B1002" t="s">
        <v>24</v>
      </c>
      <c r="C1002" t="s">
        <v>1725</v>
      </c>
      <c r="E1002" t="s">
        <v>1692</v>
      </c>
      <c r="F1002" t="s">
        <v>1719</v>
      </c>
      <c r="G1002" t="s">
        <v>1609</v>
      </c>
      <c r="H1002" t="s">
        <v>838</v>
      </c>
      <c r="I1002" t="s">
        <v>471</v>
      </c>
      <c r="J1002" s="2">
        <v>230</v>
      </c>
      <c r="K1002" s="3">
        <v>5920.2</v>
      </c>
      <c r="L1002" t="s">
        <v>750</v>
      </c>
      <c r="M1002" t="s">
        <v>31</v>
      </c>
      <c r="N1002" t="s">
        <v>767</v>
      </c>
      <c r="P1002" t="s">
        <v>22</v>
      </c>
      <c r="Q1002" s="1">
        <v>43949.722777777781</v>
      </c>
    </row>
    <row r="1003" spans="1:17" hidden="1" outlineLevel="2" x14ac:dyDescent="0.35">
      <c r="A1003" s="1">
        <v>43742</v>
      </c>
      <c r="B1003" t="s">
        <v>24</v>
      </c>
      <c r="C1003" t="s">
        <v>1726</v>
      </c>
      <c r="E1003" t="s">
        <v>1692</v>
      </c>
      <c r="F1003" t="s">
        <v>1719</v>
      </c>
      <c r="G1003" t="s">
        <v>1609</v>
      </c>
      <c r="H1003" t="s">
        <v>838</v>
      </c>
      <c r="I1003" t="s">
        <v>471</v>
      </c>
      <c r="J1003" s="2">
        <v>230</v>
      </c>
      <c r="K1003" s="3">
        <v>5920.2</v>
      </c>
      <c r="L1003" t="s">
        <v>750</v>
      </c>
      <c r="M1003" t="s">
        <v>31</v>
      </c>
      <c r="N1003" t="s">
        <v>767</v>
      </c>
      <c r="P1003" t="s">
        <v>22</v>
      </c>
      <c r="Q1003" s="1">
        <v>43949.722777777781</v>
      </c>
    </row>
    <row r="1004" spans="1:17" hidden="1" outlineLevel="2" x14ac:dyDescent="0.35">
      <c r="A1004" s="1">
        <v>43742</v>
      </c>
      <c r="B1004" t="s">
        <v>24</v>
      </c>
      <c r="C1004" t="s">
        <v>1727</v>
      </c>
      <c r="E1004" t="s">
        <v>1692</v>
      </c>
      <c r="F1004" t="s">
        <v>1719</v>
      </c>
      <c r="G1004" t="s">
        <v>1609</v>
      </c>
      <c r="H1004" t="s">
        <v>838</v>
      </c>
      <c r="I1004" t="s">
        <v>471</v>
      </c>
      <c r="J1004" s="2">
        <v>230</v>
      </c>
      <c r="K1004" s="3">
        <v>5920.2</v>
      </c>
      <c r="L1004" t="s">
        <v>750</v>
      </c>
      <c r="M1004" t="s">
        <v>31</v>
      </c>
      <c r="N1004" t="s">
        <v>767</v>
      </c>
      <c r="P1004" t="s">
        <v>22</v>
      </c>
      <c r="Q1004" s="1">
        <v>43949.722777777781</v>
      </c>
    </row>
    <row r="1005" spans="1:17" hidden="1" outlineLevel="2" x14ac:dyDescent="0.35">
      <c r="A1005" s="1">
        <v>43742</v>
      </c>
      <c r="B1005" t="s">
        <v>24</v>
      </c>
      <c r="C1005" t="s">
        <v>1728</v>
      </c>
      <c r="E1005" t="s">
        <v>1692</v>
      </c>
      <c r="F1005" t="s">
        <v>1719</v>
      </c>
      <c r="G1005" t="s">
        <v>1609</v>
      </c>
      <c r="H1005" t="s">
        <v>838</v>
      </c>
      <c r="I1005" t="s">
        <v>471</v>
      </c>
      <c r="J1005" s="2">
        <v>230</v>
      </c>
      <c r="K1005" s="3">
        <v>5920.2</v>
      </c>
      <c r="L1005" t="s">
        <v>750</v>
      </c>
      <c r="M1005" t="s">
        <v>31</v>
      </c>
      <c r="N1005" t="s">
        <v>767</v>
      </c>
      <c r="P1005" t="s">
        <v>22</v>
      </c>
      <c r="Q1005" s="1">
        <v>43949.722777777781</v>
      </c>
    </row>
    <row r="1006" spans="1:17" hidden="1" outlineLevel="2" x14ac:dyDescent="0.35">
      <c r="A1006" s="1">
        <v>43742</v>
      </c>
      <c r="B1006" t="s">
        <v>24</v>
      </c>
      <c r="C1006" t="s">
        <v>1729</v>
      </c>
      <c r="E1006" t="s">
        <v>1692</v>
      </c>
      <c r="F1006" t="s">
        <v>1719</v>
      </c>
      <c r="G1006" t="s">
        <v>1609</v>
      </c>
      <c r="H1006" t="s">
        <v>838</v>
      </c>
      <c r="I1006" t="s">
        <v>471</v>
      </c>
      <c r="J1006" s="2">
        <v>230</v>
      </c>
      <c r="K1006" s="3">
        <v>5920.2</v>
      </c>
      <c r="L1006" t="s">
        <v>750</v>
      </c>
      <c r="M1006" t="s">
        <v>31</v>
      </c>
      <c r="N1006" t="s">
        <v>767</v>
      </c>
      <c r="P1006" t="s">
        <v>22</v>
      </c>
      <c r="Q1006" s="1">
        <v>43949.722777777781</v>
      </c>
    </row>
    <row r="1007" spans="1:17" hidden="1" outlineLevel="2" x14ac:dyDescent="0.35">
      <c r="A1007" s="1">
        <v>43742</v>
      </c>
      <c r="B1007" t="s">
        <v>24</v>
      </c>
      <c r="C1007" t="s">
        <v>1730</v>
      </c>
      <c r="E1007" t="s">
        <v>1692</v>
      </c>
      <c r="F1007" t="s">
        <v>1719</v>
      </c>
      <c r="G1007" t="s">
        <v>1609</v>
      </c>
      <c r="H1007" t="s">
        <v>838</v>
      </c>
      <c r="I1007" t="s">
        <v>471</v>
      </c>
      <c r="J1007" s="2">
        <v>230</v>
      </c>
      <c r="K1007" s="3">
        <v>5920.2</v>
      </c>
      <c r="L1007" t="s">
        <v>750</v>
      </c>
      <c r="M1007" t="s">
        <v>31</v>
      </c>
      <c r="N1007" t="s">
        <v>767</v>
      </c>
      <c r="P1007" t="s">
        <v>22</v>
      </c>
      <c r="Q1007" s="1">
        <v>43949.722777777781</v>
      </c>
    </row>
    <row r="1008" spans="1:17" hidden="1" outlineLevel="2" x14ac:dyDescent="0.35">
      <c r="A1008" s="1">
        <v>43742</v>
      </c>
      <c r="B1008" t="s">
        <v>24</v>
      </c>
      <c r="C1008" t="s">
        <v>1731</v>
      </c>
      <c r="E1008" t="s">
        <v>1692</v>
      </c>
      <c r="F1008" t="s">
        <v>1719</v>
      </c>
      <c r="G1008" t="s">
        <v>1609</v>
      </c>
      <c r="H1008" t="s">
        <v>838</v>
      </c>
      <c r="I1008" t="s">
        <v>471</v>
      </c>
      <c r="J1008" s="2">
        <v>230</v>
      </c>
      <c r="K1008" s="3">
        <v>5920.2</v>
      </c>
      <c r="L1008" t="s">
        <v>750</v>
      </c>
      <c r="M1008" t="s">
        <v>31</v>
      </c>
      <c r="N1008" t="s">
        <v>767</v>
      </c>
      <c r="P1008" t="s">
        <v>22</v>
      </c>
      <c r="Q1008" s="1">
        <v>43949.722777777781</v>
      </c>
    </row>
    <row r="1009" spans="1:17" hidden="1" outlineLevel="2" x14ac:dyDescent="0.35">
      <c r="A1009" s="1">
        <v>43832</v>
      </c>
      <c r="B1009" t="s">
        <v>24</v>
      </c>
      <c r="C1009" t="s">
        <v>1961</v>
      </c>
      <c r="F1009" t="s">
        <v>1962</v>
      </c>
      <c r="G1009" t="s">
        <v>766</v>
      </c>
      <c r="H1009" t="s">
        <v>749</v>
      </c>
      <c r="J1009" s="2">
        <v>0</v>
      </c>
      <c r="K1009" s="3">
        <v>5750</v>
      </c>
      <c r="L1009" t="s">
        <v>750</v>
      </c>
      <c r="M1009" t="s">
        <v>31</v>
      </c>
      <c r="N1009" t="s">
        <v>767</v>
      </c>
      <c r="P1009" t="s">
        <v>22</v>
      </c>
      <c r="Q1009" s="1">
        <v>43956.455428240741</v>
      </c>
    </row>
    <row r="1010" spans="1:17" hidden="1" outlineLevel="2" x14ac:dyDescent="0.35">
      <c r="A1010" s="1">
        <v>43832</v>
      </c>
      <c r="B1010" t="s">
        <v>24</v>
      </c>
      <c r="C1010" t="s">
        <v>1963</v>
      </c>
      <c r="F1010" t="s">
        <v>1962</v>
      </c>
      <c r="G1010" t="s">
        <v>766</v>
      </c>
      <c r="H1010" t="s">
        <v>749</v>
      </c>
      <c r="J1010" s="2">
        <v>0</v>
      </c>
      <c r="K1010" s="3">
        <v>5750</v>
      </c>
      <c r="L1010" t="s">
        <v>750</v>
      </c>
      <c r="M1010" t="s">
        <v>31</v>
      </c>
      <c r="N1010" t="s">
        <v>767</v>
      </c>
      <c r="P1010" t="s">
        <v>22</v>
      </c>
      <c r="Q1010" s="1">
        <v>43956.455497685187</v>
      </c>
    </row>
    <row r="1011" spans="1:17" hidden="1" outlineLevel="2" x14ac:dyDescent="0.35">
      <c r="A1011" s="1">
        <v>43832</v>
      </c>
      <c r="B1011" t="s">
        <v>24</v>
      </c>
      <c r="C1011" t="s">
        <v>1964</v>
      </c>
      <c r="F1011" t="s">
        <v>1962</v>
      </c>
      <c r="G1011" t="s">
        <v>766</v>
      </c>
      <c r="H1011" t="s">
        <v>749</v>
      </c>
      <c r="J1011" s="2">
        <v>0</v>
      </c>
      <c r="K1011" s="3">
        <v>5750</v>
      </c>
      <c r="L1011" t="s">
        <v>750</v>
      </c>
      <c r="M1011" t="s">
        <v>31</v>
      </c>
      <c r="N1011" t="s">
        <v>767</v>
      </c>
      <c r="P1011" t="s">
        <v>22</v>
      </c>
      <c r="Q1011" s="1">
        <v>43956.455555555563</v>
      </c>
    </row>
    <row r="1012" spans="1:17" hidden="1" outlineLevel="2" x14ac:dyDescent="0.35">
      <c r="A1012" s="1">
        <v>43832</v>
      </c>
      <c r="B1012" t="s">
        <v>24</v>
      </c>
      <c r="C1012" t="s">
        <v>1965</v>
      </c>
      <c r="F1012" t="s">
        <v>1962</v>
      </c>
      <c r="G1012" t="s">
        <v>766</v>
      </c>
      <c r="H1012" t="s">
        <v>749</v>
      </c>
      <c r="J1012" s="2">
        <v>0</v>
      </c>
      <c r="K1012" s="3">
        <v>5750</v>
      </c>
      <c r="L1012" t="s">
        <v>750</v>
      </c>
      <c r="M1012" t="s">
        <v>31</v>
      </c>
      <c r="N1012" t="s">
        <v>767</v>
      </c>
      <c r="P1012" t="s">
        <v>22</v>
      </c>
      <c r="Q1012" s="1">
        <v>43956.455613425933</v>
      </c>
    </row>
    <row r="1013" spans="1:17" hidden="1" outlineLevel="2" x14ac:dyDescent="0.35">
      <c r="A1013" s="1">
        <v>43833</v>
      </c>
      <c r="B1013" t="s">
        <v>24</v>
      </c>
      <c r="C1013" t="s">
        <v>1968</v>
      </c>
      <c r="F1013" t="s">
        <v>1962</v>
      </c>
      <c r="G1013" t="s">
        <v>766</v>
      </c>
      <c r="H1013" t="s">
        <v>749</v>
      </c>
      <c r="J1013" s="2">
        <v>0</v>
      </c>
      <c r="K1013" s="3">
        <v>5750</v>
      </c>
      <c r="L1013" t="s">
        <v>750</v>
      </c>
      <c r="M1013" t="s">
        <v>31</v>
      </c>
      <c r="N1013" t="s">
        <v>767</v>
      </c>
      <c r="P1013" t="s">
        <v>22</v>
      </c>
      <c r="Q1013" s="1">
        <v>43956.455729166657</v>
      </c>
    </row>
    <row r="1014" spans="1:17" hidden="1" outlineLevel="2" x14ac:dyDescent="0.35">
      <c r="A1014" s="1">
        <v>43864</v>
      </c>
      <c r="B1014" t="s">
        <v>24</v>
      </c>
      <c r="C1014" t="s">
        <v>1975</v>
      </c>
      <c r="F1014" t="s">
        <v>1962</v>
      </c>
      <c r="G1014" t="s">
        <v>766</v>
      </c>
      <c r="H1014" t="s">
        <v>749</v>
      </c>
      <c r="J1014" s="2">
        <v>0</v>
      </c>
      <c r="K1014" s="3">
        <v>5750</v>
      </c>
      <c r="L1014" t="s">
        <v>750</v>
      </c>
      <c r="M1014" t="s">
        <v>31</v>
      </c>
      <c r="N1014" t="s">
        <v>767</v>
      </c>
      <c r="P1014" t="s">
        <v>22</v>
      </c>
      <c r="Q1014" s="1">
        <v>43956.455775462957</v>
      </c>
    </row>
    <row r="1015" spans="1:17" hidden="1" outlineLevel="2" x14ac:dyDescent="0.35">
      <c r="A1015" s="1">
        <v>43864</v>
      </c>
      <c r="B1015" t="s">
        <v>24</v>
      </c>
      <c r="C1015" t="s">
        <v>1976</v>
      </c>
      <c r="F1015" t="s">
        <v>1962</v>
      </c>
      <c r="G1015" t="s">
        <v>766</v>
      </c>
      <c r="H1015" t="s">
        <v>749</v>
      </c>
      <c r="J1015" s="2">
        <v>0</v>
      </c>
      <c r="K1015" s="3">
        <v>5750</v>
      </c>
      <c r="L1015" t="s">
        <v>750</v>
      </c>
      <c r="M1015" t="s">
        <v>31</v>
      </c>
      <c r="N1015" t="s">
        <v>767</v>
      </c>
      <c r="P1015" t="s">
        <v>22</v>
      </c>
      <c r="Q1015" s="1">
        <v>43956.45584490741</v>
      </c>
    </row>
    <row r="1016" spans="1:17" hidden="1" outlineLevel="2" x14ac:dyDescent="0.35">
      <c r="A1016" s="1">
        <v>43864</v>
      </c>
      <c r="B1016" t="s">
        <v>24</v>
      </c>
      <c r="C1016" t="s">
        <v>1977</v>
      </c>
      <c r="F1016" t="s">
        <v>1978</v>
      </c>
      <c r="G1016" t="s">
        <v>766</v>
      </c>
      <c r="H1016" t="s">
        <v>838</v>
      </c>
      <c r="I1016" t="s">
        <v>471</v>
      </c>
      <c r="J1016" s="2">
        <v>230</v>
      </c>
      <c r="K1016" s="3">
        <v>5790.25</v>
      </c>
      <c r="L1016" t="s">
        <v>750</v>
      </c>
      <c r="M1016" t="s">
        <v>31</v>
      </c>
      <c r="N1016" t="s">
        <v>767</v>
      </c>
      <c r="P1016" t="s">
        <v>22</v>
      </c>
      <c r="Q1016" s="1">
        <v>43949.722777777781</v>
      </c>
    </row>
    <row r="1017" spans="1:17" hidden="1" outlineLevel="2" x14ac:dyDescent="0.35">
      <c r="A1017" s="1">
        <v>43864</v>
      </c>
      <c r="B1017" t="s">
        <v>24</v>
      </c>
      <c r="C1017" t="s">
        <v>1979</v>
      </c>
      <c r="F1017" t="s">
        <v>1980</v>
      </c>
      <c r="G1017" t="s">
        <v>766</v>
      </c>
      <c r="H1017" t="s">
        <v>838</v>
      </c>
      <c r="I1017" t="s">
        <v>471</v>
      </c>
      <c r="J1017" s="2">
        <v>230</v>
      </c>
      <c r="K1017" s="3">
        <v>5790.25</v>
      </c>
      <c r="L1017" t="s">
        <v>750</v>
      </c>
      <c r="M1017" t="s">
        <v>31</v>
      </c>
      <c r="N1017" t="s">
        <v>767</v>
      </c>
      <c r="P1017" t="s">
        <v>22</v>
      </c>
      <c r="Q1017" s="1">
        <v>43949.722777777781</v>
      </c>
    </row>
    <row r="1018" spans="1:17" hidden="1" outlineLevel="2" x14ac:dyDescent="0.35">
      <c r="A1018" s="1">
        <v>43864</v>
      </c>
      <c r="B1018" t="s">
        <v>24</v>
      </c>
      <c r="C1018" t="s">
        <v>1981</v>
      </c>
      <c r="F1018" t="s">
        <v>1982</v>
      </c>
      <c r="G1018" t="s">
        <v>766</v>
      </c>
      <c r="H1018" t="s">
        <v>838</v>
      </c>
      <c r="I1018" t="s">
        <v>471</v>
      </c>
      <c r="J1018" s="2">
        <v>230</v>
      </c>
      <c r="K1018" s="3">
        <v>5790.25</v>
      </c>
      <c r="L1018" t="s">
        <v>750</v>
      </c>
      <c r="M1018" t="s">
        <v>31</v>
      </c>
      <c r="N1018" t="s">
        <v>767</v>
      </c>
      <c r="P1018" t="s">
        <v>22</v>
      </c>
      <c r="Q1018" s="1">
        <v>43949.722777777781</v>
      </c>
    </row>
    <row r="1019" spans="1:17" hidden="1" outlineLevel="2" x14ac:dyDescent="0.35">
      <c r="A1019" s="1">
        <v>43871</v>
      </c>
      <c r="B1019" t="s">
        <v>24</v>
      </c>
      <c r="C1019" t="s">
        <v>1984</v>
      </c>
      <c r="F1019" t="s">
        <v>1985</v>
      </c>
      <c r="G1019" t="s">
        <v>766</v>
      </c>
      <c r="H1019" t="s">
        <v>838</v>
      </c>
      <c r="I1019" t="s">
        <v>471</v>
      </c>
      <c r="J1019" s="2">
        <v>230</v>
      </c>
      <c r="K1019" s="3">
        <v>5755.75</v>
      </c>
      <c r="L1019" t="s">
        <v>750</v>
      </c>
      <c r="M1019" t="s">
        <v>31</v>
      </c>
      <c r="N1019" t="s">
        <v>767</v>
      </c>
      <c r="P1019" t="s">
        <v>22</v>
      </c>
      <c r="Q1019" s="1">
        <v>43949.722777777781</v>
      </c>
    </row>
    <row r="1020" spans="1:17" hidden="1" outlineLevel="2" x14ac:dyDescent="0.35">
      <c r="A1020" s="1">
        <v>43742</v>
      </c>
      <c r="B1020" t="s">
        <v>1111</v>
      </c>
      <c r="C1020" t="s">
        <v>2622</v>
      </c>
      <c r="E1020" t="s">
        <v>1692</v>
      </c>
      <c r="F1020" t="s">
        <v>2623</v>
      </c>
      <c r="G1020" t="s">
        <v>2624</v>
      </c>
      <c r="H1020" t="s">
        <v>1609</v>
      </c>
      <c r="I1020" t="s">
        <v>471</v>
      </c>
      <c r="J1020" s="2">
        <v>2898</v>
      </c>
      <c r="K1020" s="3">
        <v>74594.52</v>
      </c>
      <c r="L1020" t="s">
        <v>750</v>
      </c>
      <c r="M1020" t="s">
        <v>31</v>
      </c>
      <c r="N1020" t="s">
        <v>767</v>
      </c>
      <c r="O1020" t="s">
        <v>2625</v>
      </c>
      <c r="P1020" t="s">
        <v>22</v>
      </c>
      <c r="Q1020" s="1">
        <v>43889.652592592603</v>
      </c>
    </row>
    <row r="1021" spans="1:17" hidden="1" outlineLevel="1" collapsed="1" x14ac:dyDescent="0.35">
      <c r="K1021" s="3">
        <f>SUBTOTAL(9,K981:K1020)</f>
        <v>287610.54000000004</v>
      </c>
      <c r="N1021" s="4" t="s">
        <v>3179</v>
      </c>
      <c r="Q1021" s="1">
        <f>SUBTOTAL(9,Q981:Q1020)</f>
        <v>1758077.0286689822</v>
      </c>
    </row>
    <row r="1022" spans="1:17" hidden="1" outlineLevel="2" x14ac:dyDescent="0.35">
      <c r="A1022" s="1">
        <v>43812</v>
      </c>
      <c r="B1022" t="s">
        <v>24</v>
      </c>
      <c r="C1022" t="s">
        <v>1781</v>
      </c>
      <c r="E1022" t="s">
        <v>1782</v>
      </c>
      <c r="F1022" t="s">
        <v>1783</v>
      </c>
      <c r="G1022" t="s">
        <v>1609</v>
      </c>
      <c r="H1022" t="s">
        <v>838</v>
      </c>
      <c r="I1022" t="s">
        <v>471</v>
      </c>
      <c r="J1022" s="2">
        <v>100</v>
      </c>
      <c r="K1022" s="3">
        <v>2551</v>
      </c>
      <c r="L1022" t="s">
        <v>750</v>
      </c>
      <c r="M1022" t="s">
        <v>31</v>
      </c>
      <c r="N1022" t="s">
        <v>852</v>
      </c>
      <c r="P1022" t="s">
        <v>22</v>
      </c>
      <c r="Q1022" s="1">
        <v>43949.722777777781</v>
      </c>
    </row>
    <row r="1023" spans="1:17" hidden="1" outlineLevel="2" x14ac:dyDescent="0.35">
      <c r="A1023" s="1">
        <v>43812</v>
      </c>
      <c r="B1023" t="s">
        <v>24</v>
      </c>
      <c r="C1023" t="s">
        <v>1784</v>
      </c>
      <c r="E1023" t="s">
        <v>1782</v>
      </c>
      <c r="F1023" t="s">
        <v>1783</v>
      </c>
      <c r="G1023" t="s">
        <v>1609</v>
      </c>
      <c r="H1023" t="s">
        <v>838</v>
      </c>
      <c r="I1023" t="s">
        <v>471</v>
      </c>
      <c r="J1023" s="2">
        <v>100</v>
      </c>
      <c r="K1023" s="3">
        <v>2551</v>
      </c>
      <c r="L1023" t="s">
        <v>750</v>
      </c>
      <c r="M1023" t="s">
        <v>31</v>
      </c>
      <c r="N1023" t="s">
        <v>852</v>
      </c>
      <c r="P1023" t="s">
        <v>22</v>
      </c>
      <c r="Q1023" s="1">
        <v>43949.722777777781</v>
      </c>
    </row>
    <row r="1024" spans="1:17" hidden="1" outlineLevel="2" x14ac:dyDescent="0.35">
      <c r="A1024" s="1">
        <v>43812</v>
      </c>
      <c r="B1024" t="s">
        <v>24</v>
      </c>
      <c r="C1024" t="s">
        <v>1785</v>
      </c>
      <c r="E1024" t="s">
        <v>1782</v>
      </c>
      <c r="F1024" t="s">
        <v>1783</v>
      </c>
      <c r="G1024" t="s">
        <v>1609</v>
      </c>
      <c r="H1024" t="s">
        <v>838</v>
      </c>
      <c r="I1024" t="s">
        <v>471</v>
      </c>
      <c r="J1024" s="2">
        <v>100</v>
      </c>
      <c r="K1024" s="3">
        <v>2551</v>
      </c>
      <c r="L1024" t="s">
        <v>750</v>
      </c>
      <c r="M1024" t="s">
        <v>31</v>
      </c>
      <c r="N1024" t="s">
        <v>852</v>
      </c>
      <c r="P1024" t="s">
        <v>22</v>
      </c>
      <c r="Q1024" s="1">
        <v>43949.722777777781</v>
      </c>
    </row>
    <row r="1025" spans="1:17" hidden="1" outlineLevel="2" x14ac:dyDescent="0.35">
      <c r="A1025" s="1">
        <v>43812</v>
      </c>
      <c r="B1025" t="s">
        <v>24</v>
      </c>
      <c r="C1025" t="s">
        <v>1786</v>
      </c>
      <c r="E1025" t="s">
        <v>1782</v>
      </c>
      <c r="F1025" t="s">
        <v>1783</v>
      </c>
      <c r="G1025" t="s">
        <v>1609</v>
      </c>
      <c r="H1025" t="s">
        <v>838</v>
      </c>
      <c r="I1025" t="s">
        <v>471</v>
      </c>
      <c r="J1025" s="2">
        <v>100</v>
      </c>
      <c r="K1025" s="3">
        <v>2551</v>
      </c>
      <c r="L1025" t="s">
        <v>750</v>
      </c>
      <c r="M1025" t="s">
        <v>31</v>
      </c>
      <c r="N1025" t="s">
        <v>852</v>
      </c>
      <c r="P1025" t="s">
        <v>22</v>
      </c>
      <c r="Q1025" s="1">
        <v>43949.722777777781</v>
      </c>
    </row>
    <row r="1026" spans="1:17" hidden="1" outlineLevel="2" x14ac:dyDescent="0.35">
      <c r="A1026" s="1">
        <v>43812</v>
      </c>
      <c r="B1026" t="s">
        <v>24</v>
      </c>
      <c r="C1026" t="s">
        <v>1787</v>
      </c>
      <c r="E1026" t="s">
        <v>1782</v>
      </c>
      <c r="F1026" t="s">
        <v>1783</v>
      </c>
      <c r="G1026" t="s">
        <v>1609</v>
      </c>
      <c r="H1026" t="s">
        <v>838</v>
      </c>
      <c r="I1026" t="s">
        <v>471</v>
      </c>
      <c r="J1026" s="2">
        <v>100</v>
      </c>
      <c r="K1026" s="3">
        <v>2551</v>
      </c>
      <c r="L1026" t="s">
        <v>750</v>
      </c>
      <c r="M1026" t="s">
        <v>31</v>
      </c>
      <c r="N1026" t="s">
        <v>852</v>
      </c>
      <c r="P1026" t="s">
        <v>22</v>
      </c>
      <c r="Q1026" s="1">
        <v>43949.722777777781</v>
      </c>
    </row>
    <row r="1027" spans="1:17" hidden="1" outlineLevel="2" x14ac:dyDescent="0.35">
      <c r="A1027" s="1">
        <v>43812</v>
      </c>
      <c r="B1027" t="s">
        <v>24</v>
      </c>
      <c r="C1027" t="s">
        <v>1781</v>
      </c>
      <c r="E1027" t="s">
        <v>1782</v>
      </c>
      <c r="F1027" t="s">
        <v>1164</v>
      </c>
      <c r="G1027" t="s">
        <v>1609</v>
      </c>
      <c r="H1027" t="s">
        <v>591</v>
      </c>
      <c r="I1027" t="s">
        <v>471</v>
      </c>
      <c r="J1027" s="2">
        <v>0</v>
      </c>
      <c r="K1027" s="3">
        <v>8</v>
      </c>
      <c r="L1027" t="s">
        <v>750</v>
      </c>
      <c r="M1027" t="s">
        <v>31</v>
      </c>
      <c r="N1027" t="s">
        <v>852</v>
      </c>
      <c r="P1027" t="s">
        <v>22</v>
      </c>
      <c r="Q1027" s="1">
        <v>43949.722777777781</v>
      </c>
    </row>
    <row r="1028" spans="1:17" hidden="1" outlineLevel="2" x14ac:dyDescent="0.35">
      <c r="A1028" s="1">
        <v>43812</v>
      </c>
      <c r="B1028" t="s">
        <v>24</v>
      </c>
      <c r="C1028" t="s">
        <v>1784</v>
      </c>
      <c r="E1028" t="s">
        <v>1782</v>
      </c>
      <c r="F1028" t="s">
        <v>1164</v>
      </c>
      <c r="G1028" t="s">
        <v>1609</v>
      </c>
      <c r="H1028" t="s">
        <v>591</v>
      </c>
      <c r="I1028" t="s">
        <v>471</v>
      </c>
      <c r="J1028" s="2">
        <v>0</v>
      </c>
      <c r="K1028" s="3">
        <v>8</v>
      </c>
      <c r="L1028" t="s">
        <v>750</v>
      </c>
      <c r="M1028" t="s">
        <v>31</v>
      </c>
      <c r="N1028" t="s">
        <v>852</v>
      </c>
      <c r="P1028" t="s">
        <v>22</v>
      </c>
      <c r="Q1028" s="1">
        <v>43949.722777777781</v>
      </c>
    </row>
    <row r="1029" spans="1:17" hidden="1" outlineLevel="2" x14ac:dyDescent="0.35">
      <c r="A1029" s="1">
        <v>43812</v>
      </c>
      <c r="B1029" t="s">
        <v>24</v>
      </c>
      <c r="C1029" t="s">
        <v>1785</v>
      </c>
      <c r="E1029" t="s">
        <v>1782</v>
      </c>
      <c r="F1029" t="s">
        <v>1164</v>
      </c>
      <c r="G1029" t="s">
        <v>1609</v>
      </c>
      <c r="H1029" t="s">
        <v>591</v>
      </c>
      <c r="I1029" t="s">
        <v>471</v>
      </c>
      <c r="J1029" s="2">
        <v>0</v>
      </c>
      <c r="K1029" s="3">
        <v>8</v>
      </c>
      <c r="L1029" t="s">
        <v>750</v>
      </c>
      <c r="M1029" t="s">
        <v>31</v>
      </c>
      <c r="N1029" t="s">
        <v>852</v>
      </c>
      <c r="P1029" t="s">
        <v>22</v>
      </c>
      <c r="Q1029" s="1">
        <v>43949.722777777781</v>
      </c>
    </row>
    <row r="1030" spans="1:17" hidden="1" outlineLevel="2" x14ac:dyDescent="0.35">
      <c r="A1030" s="1">
        <v>43812</v>
      </c>
      <c r="B1030" t="s">
        <v>24</v>
      </c>
      <c r="C1030" t="s">
        <v>1786</v>
      </c>
      <c r="E1030" t="s">
        <v>1782</v>
      </c>
      <c r="F1030" t="s">
        <v>1164</v>
      </c>
      <c r="G1030" t="s">
        <v>1609</v>
      </c>
      <c r="H1030" t="s">
        <v>591</v>
      </c>
      <c r="I1030" t="s">
        <v>471</v>
      </c>
      <c r="J1030" s="2">
        <v>0</v>
      </c>
      <c r="K1030" s="3">
        <v>8</v>
      </c>
      <c r="L1030" t="s">
        <v>750</v>
      </c>
      <c r="M1030" t="s">
        <v>31</v>
      </c>
      <c r="N1030" t="s">
        <v>852</v>
      </c>
      <c r="P1030" t="s">
        <v>22</v>
      </c>
      <c r="Q1030" s="1">
        <v>43949.722777777781</v>
      </c>
    </row>
    <row r="1031" spans="1:17" hidden="1" outlineLevel="2" x14ac:dyDescent="0.35">
      <c r="A1031" s="1">
        <v>43812</v>
      </c>
      <c r="B1031" t="s">
        <v>24</v>
      </c>
      <c r="C1031" t="s">
        <v>1787</v>
      </c>
      <c r="E1031" t="s">
        <v>1782</v>
      </c>
      <c r="F1031" t="s">
        <v>1164</v>
      </c>
      <c r="G1031" t="s">
        <v>1609</v>
      </c>
      <c r="H1031" t="s">
        <v>591</v>
      </c>
      <c r="I1031" t="s">
        <v>471</v>
      </c>
      <c r="J1031" s="2">
        <v>0</v>
      </c>
      <c r="K1031" s="3">
        <v>8</v>
      </c>
      <c r="L1031" t="s">
        <v>750</v>
      </c>
      <c r="M1031" t="s">
        <v>31</v>
      </c>
      <c r="N1031" t="s">
        <v>852</v>
      </c>
      <c r="P1031" t="s">
        <v>22</v>
      </c>
      <c r="Q1031" s="1">
        <v>43949.722777777781</v>
      </c>
    </row>
    <row r="1032" spans="1:17" hidden="1" outlineLevel="2" x14ac:dyDescent="0.35">
      <c r="A1032" s="1">
        <v>43756</v>
      </c>
      <c r="B1032" t="s">
        <v>24</v>
      </c>
      <c r="C1032" t="s">
        <v>849</v>
      </c>
      <c r="F1032" t="s">
        <v>850</v>
      </c>
      <c r="G1032" t="s">
        <v>838</v>
      </c>
      <c r="H1032" t="s">
        <v>851</v>
      </c>
      <c r="I1032" t="s">
        <v>471</v>
      </c>
      <c r="J1032" s="2">
        <v>200</v>
      </c>
      <c r="K1032" s="3">
        <v>5132</v>
      </c>
      <c r="L1032" t="s">
        <v>750</v>
      </c>
      <c r="M1032" t="s">
        <v>31</v>
      </c>
      <c r="N1032" t="s">
        <v>852</v>
      </c>
      <c r="P1032" t="s">
        <v>22</v>
      </c>
      <c r="Q1032" s="1">
        <v>43949.722777777781</v>
      </c>
    </row>
    <row r="1033" spans="1:17" hidden="1" outlineLevel="2" x14ac:dyDescent="0.35">
      <c r="A1033" s="1">
        <v>43721</v>
      </c>
      <c r="B1033" t="s">
        <v>894</v>
      </c>
      <c r="C1033" t="s">
        <v>977</v>
      </c>
      <c r="D1033" t="s">
        <v>759</v>
      </c>
      <c r="E1033" t="s">
        <v>760</v>
      </c>
      <c r="F1033" t="s">
        <v>978</v>
      </c>
      <c r="G1033" t="s">
        <v>48</v>
      </c>
      <c r="H1033" t="s">
        <v>851</v>
      </c>
      <c r="J1033" s="2">
        <v>0</v>
      </c>
      <c r="K1033" s="3">
        <v>6533</v>
      </c>
      <c r="L1033" t="s">
        <v>750</v>
      </c>
      <c r="M1033" t="s">
        <v>31</v>
      </c>
      <c r="N1033" t="s">
        <v>852</v>
      </c>
      <c r="P1033" t="s">
        <v>22</v>
      </c>
      <c r="Q1033" s="1">
        <v>43950.438067129631</v>
      </c>
    </row>
    <row r="1034" spans="1:17" hidden="1" outlineLevel="2" x14ac:dyDescent="0.35">
      <c r="A1034" s="1">
        <v>43721</v>
      </c>
      <c r="B1034" t="s">
        <v>894</v>
      </c>
      <c r="C1034" t="s">
        <v>977</v>
      </c>
      <c r="D1034" t="s">
        <v>759</v>
      </c>
      <c r="E1034" t="s">
        <v>760</v>
      </c>
      <c r="F1034" t="s">
        <v>979</v>
      </c>
      <c r="G1034" t="s">
        <v>48</v>
      </c>
      <c r="H1034" t="s">
        <v>851</v>
      </c>
      <c r="J1034" s="2">
        <v>0</v>
      </c>
      <c r="K1034" s="3">
        <v>6533</v>
      </c>
      <c r="L1034" t="s">
        <v>750</v>
      </c>
      <c r="M1034" t="s">
        <v>31</v>
      </c>
      <c r="N1034" t="s">
        <v>852</v>
      </c>
      <c r="P1034" t="s">
        <v>22</v>
      </c>
      <c r="Q1034" s="1">
        <v>43950.437962962962</v>
      </c>
    </row>
    <row r="1035" spans="1:17" hidden="1" outlineLevel="2" x14ac:dyDescent="0.35">
      <c r="A1035" s="1">
        <v>43782</v>
      </c>
      <c r="B1035" t="s">
        <v>1111</v>
      </c>
      <c r="C1035" t="s">
        <v>2629</v>
      </c>
      <c r="E1035" t="s">
        <v>1782</v>
      </c>
      <c r="F1035" t="s">
        <v>2630</v>
      </c>
      <c r="G1035" t="s">
        <v>2624</v>
      </c>
      <c r="H1035" t="s">
        <v>1609</v>
      </c>
      <c r="I1035" t="s">
        <v>471</v>
      </c>
      <c r="J1035" s="2">
        <v>500</v>
      </c>
      <c r="K1035" s="3">
        <v>12795</v>
      </c>
      <c r="L1035" t="s">
        <v>750</v>
      </c>
      <c r="M1035" t="s">
        <v>31</v>
      </c>
      <c r="N1035" t="s">
        <v>852</v>
      </c>
      <c r="O1035" t="s">
        <v>2631</v>
      </c>
      <c r="P1035" t="s">
        <v>22</v>
      </c>
      <c r="Q1035" s="1">
        <v>43889.652592592603</v>
      </c>
    </row>
    <row r="1036" spans="1:17" hidden="1" outlineLevel="2" x14ac:dyDescent="0.35">
      <c r="A1036" s="1">
        <v>43742</v>
      </c>
      <c r="B1036" t="s">
        <v>1111</v>
      </c>
      <c r="C1036" t="s">
        <v>2778</v>
      </c>
      <c r="E1036" t="s">
        <v>1692</v>
      </c>
      <c r="F1036" t="s">
        <v>2779</v>
      </c>
      <c r="G1036" t="s">
        <v>2776</v>
      </c>
      <c r="H1036" t="s">
        <v>1609</v>
      </c>
      <c r="J1036" s="2">
        <v>0</v>
      </c>
      <c r="K1036" s="3">
        <v>135920</v>
      </c>
      <c r="L1036" t="s">
        <v>750</v>
      </c>
      <c r="M1036" t="s">
        <v>31</v>
      </c>
      <c r="N1036" t="s">
        <v>852</v>
      </c>
      <c r="O1036" t="s">
        <v>2780</v>
      </c>
      <c r="P1036" t="s">
        <v>22</v>
      </c>
      <c r="Q1036" s="1">
        <v>43949.717268518521</v>
      </c>
    </row>
    <row r="1037" spans="1:17" hidden="1" outlineLevel="2" x14ac:dyDescent="0.35">
      <c r="A1037" s="1">
        <v>43819</v>
      </c>
      <c r="B1037" t="s">
        <v>1111</v>
      </c>
      <c r="C1037" t="s">
        <v>2787</v>
      </c>
      <c r="D1037" t="s">
        <v>1774</v>
      </c>
      <c r="F1037" t="s">
        <v>2788</v>
      </c>
      <c r="G1037" t="s">
        <v>2776</v>
      </c>
      <c r="H1037" t="s">
        <v>1609</v>
      </c>
      <c r="J1037" s="2">
        <v>0</v>
      </c>
      <c r="K1037" s="3">
        <v>19840</v>
      </c>
      <c r="L1037" t="s">
        <v>750</v>
      </c>
      <c r="M1037" t="s">
        <v>31</v>
      </c>
      <c r="N1037" t="s">
        <v>852</v>
      </c>
      <c r="O1037" t="s">
        <v>2789</v>
      </c>
      <c r="P1037" t="s">
        <v>22</v>
      </c>
      <c r="Q1037" s="1">
        <v>43949.71733796296</v>
      </c>
    </row>
    <row r="1038" spans="1:17" hidden="1" outlineLevel="1" collapsed="1" x14ac:dyDescent="0.35">
      <c r="K1038" s="3">
        <f>SUBTOTAL(9,K1035:K1037)</f>
        <v>168555</v>
      </c>
      <c r="N1038" s="4" t="s">
        <v>3180</v>
      </c>
      <c r="Q1038" s="1">
        <f>SUBTOTAL(9,Q1022:Q1037)</f>
        <v>703136.91378472222</v>
      </c>
    </row>
    <row r="1039" spans="1:17" hidden="1" outlineLevel="2" x14ac:dyDescent="0.35">
      <c r="A1039" s="1">
        <v>43838</v>
      </c>
      <c r="B1039" t="s">
        <v>24</v>
      </c>
      <c r="C1039" t="s">
        <v>796</v>
      </c>
      <c r="F1039" t="s">
        <v>797</v>
      </c>
      <c r="G1039" t="s">
        <v>749</v>
      </c>
      <c r="H1039" t="s">
        <v>766</v>
      </c>
      <c r="J1039" s="2">
        <v>0</v>
      </c>
      <c r="K1039" s="3">
        <v>10335</v>
      </c>
      <c r="L1039" t="s">
        <v>750</v>
      </c>
      <c r="M1039" t="s">
        <v>31</v>
      </c>
      <c r="N1039" t="s">
        <v>798</v>
      </c>
      <c r="P1039" t="s">
        <v>22</v>
      </c>
      <c r="Q1039" s="1">
        <v>43956.463761574072</v>
      </c>
    </row>
    <row r="1040" spans="1:17" hidden="1" outlineLevel="2" x14ac:dyDescent="0.35">
      <c r="A1040" s="1">
        <v>43697</v>
      </c>
      <c r="B1040" t="s">
        <v>24</v>
      </c>
      <c r="C1040" t="s">
        <v>841</v>
      </c>
      <c r="D1040" t="s">
        <v>842</v>
      </c>
      <c r="F1040" t="s">
        <v>843</v>
      </c>
      <c r="G1040" t="s">
        <v>838</v>
      </c>
      <c r="H1040" t="s">
        <v>844</v>
      </c>
      <c r="I1040" t="s">
        <v>471</v>
      </c>
      <c r="J1040" s="2">
        <v>90</v>
      </c>
      <c r="K1040" s="3">
        <v>2321.5500000000002</v>
      </c>
      <c r="L1040" t="s">
        <v>750</v>
      </c>
      <c r="M1040" t="s">
        <v>31</v>
      </c>
      <c r="N1040" t="s">
        <v>798</v>
      </c>
      <c r="P1040" t="s">
        <v>22</v>
      </c>
      <c r="Q1040" s="1">
        <v>43950.400231481479</v>
      </c>
    </row>
    <row r="1041" spans="1:17" hidden="1" outlineLevel="1" collapsed="1" x14ac:dyDescent="0.35">
      <c r="K1041" s="3">
        <f>SUBTOTAL(9,K1039:K1040)</f>
        <v>12656.55</v>
      </c>
      <c r="N1041" s="4" t="s">
        <v>3181</v>
      </c>
      <c r="Q1041" s="1">
        <f>SUBTOTAL(9,Q1039:Q1040)</f>
        <v>87906.863993055551</v>
      </c>
    </row>
    <row r="1042" spans="1:17" hidden="1" outlineLevel="2" x14ac:dyDescent="0.35">
      <c r="A1042" s="1">
        <v>43844</v>
      </c>
      <c r="B1042" t="s">
        <v>24</v>
      </c>
      <c r="C1042" t="s">
        <v>863</v>
      </c>
      <c r="D1042" t="s">
        <v>854</v>
      </c>
      <c r="F1042" t="s">
        <v>864</v>
      </c>
      <c r="G1042" t="s">
        <v>838</v>
      </c>
      <c r="H1042" t="s">
        <v>766</v>
      </c>
      <c r="I1042" t="s">
        <v>471</v>
      </c>
      <c r="J1042" s="2">
        <v>1083</v>
      </c>
      <c r="K1042" s="3">
        <v>27242.87</v>
      </c>
      <c r="L1042" t="s">
        <v>750</v>
      </c>
      <c r="M1042" t="s">
        <v>31</v>
      </c>
      <c r="N1042" t="s">
        <v>865</v>
      </c>
      <c r="P1042" t="s">
        <v>22</v>
      </c>
      <c r="Q1042" s="1">
        <v>43956.499895833331</v>
      </c>
    </row>
    <row r="1043" spans="1:17" hidden="1" outlineLevel="2" x14ac:dyDescent="0.35">
      <c r="A1043" s="1">
        <v>43844</v>
      </c>
      <c r="B1043" t="s">
        <v>24</v>
      </c>
      <c r="C1043" t="s">
        <v>866</v>
      </c>
      <c r="D1043" t="s">
        <v>867</v>
      </c>
      <c r="F1043" t="s">
        <v>868</v>
      </c>
      <c r="G1043" t="s">
        <v>838</v>
      </c>
      <c r="H1043" t="s">
        <v>766</v>
      </c>
      <c r="I1043" t="s">
        <v>471</v>
      </c>
      <c r="J1043" s="2">
        <v>1083</v>
      </c>
      <c r="K1043" s="3">
        <v>27242.87</v>
      </c>
      <c r="L1043" t="s">
        <v>750</v>
      </c>
      <c r="M1043" t="s">
        <v>31</v>
      </c>
      <c r="N1043" t="s">
        <v>865</v>
      </c>
      <c r="P1043" t="s">
        <v>22</v>
      </c>
      <c r="Q1043" s="1">
        <v>43956.499895833331</v>
      </c>
    </row>
    <row r="1044" spans="1:17" hidden="1" outlineLevel="2" x14ac:dyDescent="0.35">
      <c r="A1044" s="1">
        <v>43844</v>
      </c>
      <c r="B1044" t="s">
        <v>24</v>
      </c>
      <c r="C1044" t="s">
        <v>869</v>
      </c>
      <c r="D1044" t="s">
        <v>854</v>
      </c>
      <c r="F1044" t="s">
        <v>870</v>
      </c>
      <c r="G1044" t="s">
        <v>838</v>
      </c>
      <c r="H1044" t="s">
        <v>766</v>
      </c>
      <c r="I1044" t="s">
        <v>471</v>
      </c>
      <c r="J1044" s="2">
        <v>1083</v>
      </c>
      <c r="K1044" s="3">
        <v>27242.87</v>
      </c>
      <c r="L1044" t="s">
        <v>750</v>
      </c>
      <c r="M1044" t="s">
        <v>31</v>
      </c>
      <c r="N1044" t="s">
        <v>865</v>
      </c>
      <c r="P1044" t="s">
        <v>22</v>
      </c>
      <c r="Q1044" s="1">
        <v>43956.499895833331</v>
      </c>
    </row>
    <row r="1045" spans="1:17" hidden="1" outlineLevel="2" x14ac:dyDescent="0.35">
      <c r="A1045" s="1">
        <v>43844</v>
      </c>
      <c r="B1045" t="s">
        <v>24</v>
      </c>
      <c r="C1045" t="s">
        <v>1969</v>
      </c>
      <c r="F1045" t="s">
        <v>1970</v>
      </c>
      <c r="G1045" t="s">
        <v>766</v>
      </c>
      <c r="H1045" t="s">
        <v>838</v>
      </c>
      <c r="I1045" t="s">
        <v>471</v>
      </c>
      <c r="J1045" s="2">
        <v>1083</v>
      </c>
      <c r="K1045" s="3">
        <v>27242.87</v>
      </c>
      <c r="L1045" t="s">
        <v>750</v>
      </c>
      <c r="M1045" t="s">
        <v>31</v>
      </c>
      <c r="N1045" t="s">
        <v>865</v>
      </c>
      <c r="P1045" t="s">
        <v>22</v>
      </c>
      <c r="Q1045" s="1">
        <v>43956.499374999999</v>
      </c>
    </row>
    <row r="1046" spans="1:17" hidden="1" outlineLevel="2" x14ac:dyDescent="0.35">
      <c r="A1046" s="1">
        <v>43844</v>
      </c>
      <c r="B1046" t="s">
        <v>24</v>
      </c>
      <c r="C1046" t="s">
        <v>1971</v>
      </c>
      <c r="F1046" t="s">
        <v>1972</v>
      </c>
      <c r="G1046" t="s">
        <v>766</v>
      </c>
      <c r="H1046" t="s">
        <v>838</v>
      </c>
      <c r="I1046" t="s">
        <v>471</v>
      </c>
      <c r="J1046" s="2">
        <v>1083</v>
      </c>
      <c r="K1046" s="3">
        <v>27242.87</v>
      </c>
      <c r="L1046" t="s">
        <v>750</v>
      </c>
      <c r="M1046" t="s">
        <v>31</v>
      </c>
      <c r="N1046" t="s">
        <v>865</v>
      </c>
      <c r="P1046" t="s">
        <v>22</v>
      </c>
      <c r="Q1046" s="1">
        <v>43956.499374999999</v>
      </c>
    </row>
    <row r="1047" spans="1:17" hidden="1" outlineLevel="2" x14ac:dyDescent="0.35">
      <c r="A1047" s="1">
        <v>43844</v>
      </c>
      <c r="B1047" t="s">
        <v>24</v>
      </c>
      <c r="C1047" t="s">
        <v>1973</v>
      </c>
      <c r="F1047" t="s">
        <v>867</v>
      </c>
      <c r="G1047" t="s">
        <v>766</v>
      </c>
      <c r="H1047" t="s">
        <v>838</v>
      </c>
      <c r="I1047" t="s">
        <v>471</v>
      </c>
      <c r="J1047" s="2">
        <v>1083</v>
      </c>
      <c r="K1047" s="3">
        <v>27242.87</v>
      </c>
      <c r="L1047" t="s">
        <v>750</v>
      </c>
      <c r="M1047" t="s">
        <v>31</v>
      </c>
      <c r="N1047" t="s">
        <v>865</v>
      </c>
      <c r="P1047" t="s">
        <v>22</v>
      </c>
      <c r="Q1047" s="1">
        <v>43956.499374999999</v>
      </c>
    </row>
    <row r="1048" spans="1:17" hidden="1" outlineLevel="2" x14ac:dyDescent="0.35">
      <c r="A1048" s="1">
        <v>43707</v>
      </c>
      <c r="B1048" t="s">
        <v>24</v>
      </c>
      <c r="C1048" t="s">
        <v>2853</v>
      </c>
      <c r="D1048" t="s">
        <v>2854</v>
      </c>
      <c r="F1048" t="s">
        <v>2855</v>
      </c>
      <c r="G1048" t="s">
        <v>782</v>
      </c>
      <c r="H1048" t="s">
        <v>749</v>
      </c>
      <c r="J1048" s="2">
        <v>0</v>
      </c>
      <c r="K1048" s="3">
        <v>1860</v>
      </c>
      <c r="L1048" t="s">
        <v>750</v>
      </c>
      <c r="M1048" t="s">
        <v>31</v>
      </c>
      <c r="N1048" t="s">
        <v>865</v>
      </c>
      <c r="P1048" t="s">
        <v>22</v>
      </c>
      <c r="Q1048" s="1">
        <v>44008.453842592593</v>
      </c>
    </row>
    <row r="1049" spans="1:17" hidden="1" outlineLevel="2" x14ac:dyDescent="0.35">
      <c r="A1049" s="1">
        <v>43707</v>
      </c>
      <c r="B1049" t="s">
        <v>24</v>
      </c>
      <c r="C1049" t="s">
        <v>2856</v>
      </c>
      <c r="F1049" t="s">
        <v>1836</v>
      </c>
      <c r="G1049" t="s">
        <v>782</v>
      </c>
      <c r="H1049" t="s">
        <v>749</v>
      </c>
      <c r="J1049" s="2">
        <v>0</v>
      </c>
      <c r="K1049" s="3">
        <v>1860</v>
      </c>
      <c r="L1049" t="s">
        <v>750</v>
      </c>
      <c r="M1049" t="s">
        <v>31</v>
      </c>
      <c r="N1049" t="s">
        <v>865</v>
      </c>
      <c r="O1049" t="s">
        <v>2857</v>
      </c>
      <c r="P1049" t="s">
        <v>22</v>
      </c>
      <c r="Q1049" s="1">
        <v>43949.734247685177</v>
      </c>
    </row>
    <row r="1050" spans="1:17" hidden="1" outlineLevel="2" x14ac:dyDescent="0.35">
      <c r="A1050" s="1">
        <v>43707</v>
      </c>
      <c r="B1050" t="s">
        <v>24</v>
      </c>
      <c r="C1050" t="s">
        <v>2858</v>
      </c>
      <c r="F1050" t="s">
        <v>1861</v>
      </c>
      <c r="G1050" t="s">
        <v>782</v>
      </c>
      <c r="H1050" t="s">
        <v>749</v>
      </c>
      <c r="J1050" s="2">
        <v>0</v>
      </c>
      <c r="K1050" s="3">
        <v>39514</v>
      </c>
      <c r="L1050" t="s">
        <v>750</v>
      </c>
      <c r="M1050" t="s">
        <v>31</v>
      </c>
      <c r="N1050" t="s">
        <v>865</v>
      </c>
      <c r="O1050" t="s">
        <v>2857</v>
      </c>
      <c r="P1050" t="s">
        <v>22</v>
      </c>
      <c r="Q1050" s="1">
        <v>43949.734247685177</v>
      </c>
    </row>
    <row r="1051" spans="1:17" hidden="1" outlineLevel="2" x14ac:dyDescent="0.35">
      <c r="A1051" s="1">
        <v>43707</v>
      </c>
      <c r="B1051" t="s">
        <v>24</v>
      </c>
      <c r="C1051" t="s">
        <v>2859</v>
      </c>
      <c r="F1051" t="s">
        <v>2860</v>
      </c>
      <c r="G1051" t="s">
        <v>782</v>
      </c>
      <c r="H1051" t="s">
        <v>749</v>
      </c>
      <c r="J1051" s="2">
        <v>0</v>
      </c>
      <c r="K1051" s="3">
        <v>48941</v>
      </c>
      <c r="L1051" t="s">
        <v>750</v>
      </c>
      <c r="M1051" t="s">
        <v>31</v>
      </c>
      <c r="N1051" t="s">
        <v>865</v>
      </c>
      <c r="O1051" t="s">
        <v>2857</v>
      </c>
      <c r="P1051" t="s">
        <v>22</v>
      </c>
      <c r="Q1051" s="1">
        <v>43949.734247685177</v>
      </c>
    </row>
    <row r="1052" spans="1:17" hidden="1" outlineLevel="2" x14ac:dyDescent="0.35">
      <c r="A1052" s="1">
        <v>43707</v>
      </c>
      <c r="B1052" t="s">
        <v>24</v>
      </c>
      <c r="C1052" t="s">
        <v>2861</v>
      </c>
      <c r="F1052" t="s">
        <v>1861</v>
      </c>
      <c r="G1052" t="s">
        <v>782</v>
      </c>
      <c r="H1052" t="s">
        <v>749</v>
      </c>
      <c r="J1052" s="2">
        <v>0</v>
      </c>
      <c r="K1052" s="3">
        <v>39514</v>
      </c>
      <c r="L1052" t="s">
        <v>750</v>
      </c>
      <c r="M1052" t="s">
        <v>31</v>
      </c>
      <c r="N1052" t="s">
        <v>865</v>
      </c>
      <c r="O1052" t="s">
        <v>2857</v>
      </c>
      <c r="P1052" t="s">
        <v>22</v>
      </c>
      <c r="Q1052" s="1">
        <v>43949.734247685177</v>
      </c>
    </row>
    <row r="1053" spans="1:17" hidden="1" outlineLevel="2" x14ac:dyDescent="0.35">
      <c r="A1053" s="1">
        <v>43707</v>
      </c>
      <c r="B1053" t="s">
        <v>24</v>
      </c>
      <c r="C1053" t="s">
        <v>2862</v>
      </c>
      <c r="F1053" t="s">
        <v>1861</v>
      </c>
      <c r="G1053" t="s">
        <v>782</v>
      </c>
      <c r="H1053" t="s">
        <v>749</v>
      </c>
      <c r="J1053" s="2">
        <v>0</v>
      </c>
      <c r="K1053" s="3">
        <v>39514</v>
      </c>
      <c r="L1053" t="s">
        <v>750</v>
      </c>
      <c r="M1053" t="s">
        <v>31</v>
      </c>
      <c r="N1053" t="s">
        <v>865</v>
      </c>
      <c r="O1053" t="s">
        <v>2857</v>
      </c>
      <c r="P1053" t="s">
        <v>22</v>
      </c>
      <c r="Q1053" s="1">
        <v>43949.734247685177</v>
      </c>
    </row>
    <row r="1054" spans="1:17" hidden="1" outlineLevel="2" x14ac:dyDescent="0.35">
      <c r="A1054" s="1">
        <v>43707</v>
      </c>
      <c r="B1054" t="s">
        <v>24</v>
      </c>
      <c r="C1054" t="s">
        <v>2863</v>
      </c>
      <c r="F1054" t="s">
        <v>1861</v>
      </c>
      <c r="G1054" t="s">
        <v>782</v>
      </c>
      <c r="H1054" t="s">
        <v>749</v>
      </c>
      <c r="J1054" s="2">
        <v>0</v>
      </c>
      <c r="K1054" s="3">
        <v>46047</v>
      </c>
      <c r="L1054" t="s">
        <v>750</v>
      </c>
      <c r="M1054" t="s">
        <v>31</v>
      </c>
      <c r="N1054" t="s">
        <v>865</v>
      </c>
      <c r="O1054" t="s">
        <v>2857</v>
      </c>
      <c r="P1054" t="s">
        <v>22</v>
      </c>
      <c r="Q1054" s="1">
        <v>43949.734247685177</v>
      </c>
    </row>
    <row r="1055" spans="1:17" hidden="1" outlineLevel="2" x14ac:dyDescent="0.35">
      <c r="A1055" s="1">
        <v>43707</v>
      </c>
      <c r="B1055" t="s">
        <v>24</v>
      </c>
      <c r="C1055" t="s">
        <v>2864</v>
      </c>
      <c r="F1055" t="s">
        <v>1834</v>
      </c>
      <c r="G1055" t="s">
        <v>782</v>
      </c>
      <c r="H1055" t="s">
        <v>749</v>
      </c>
      <c r="J1055" s="2">
        <v>0</v>
      </c>
      <c r="K1055" s="3">
        <v>1860</v>
      </c>
      <c r="L1055" t="s">
        <v>750</v>
      </c>
      <c r="M1055" t="s">
        <v>31</v>
      </c>
      <c r="N1055" t="s">
        <v>865</v>
      </c>
      <c r="O1055" t="s">
        <v>2857</v>
      </c>
      <c r="P1055" t="s">
        <v>22</v>
      </c>
      <c r="Q1055" s="1">
        <v>43949.734247685177</v>
      </c>
    </row>
    <row r="1056" spans="1:17" hidden="1" outlineLevel="2" x14ac:dyDescent="0.35">
      <c r="A1056" s="1">
        <v>43707</v>
      </c>
      <c r="B1056" t="s">
        <v>24</v>
      </c>
      <c r="C1056" t="s">
        <v>2865</v>
      </c>
      <c r="F1056" t="s">
        <v>1861</v>
      </c>
      <c r="G1056" t="s">
        <v>782</v>
      </c>
      <c r="H1056" t="s">
        <v>749</v>
      </c>
      <c r="J1056" s="2">
        <v>0</v>
      </c>
      <c r="K1056" s="3">
        <v>39514</v>
      </c>
      <c r="L1056" t="s">
        <v>750</v>
      </c>
      <c r="M1056" t="s">
        <v>31</v>
      </c>
      <c r="N1056" t="s">
        <v>865</v>
      </c>
      <c r="O1056" t="s">
        <v>2857</v>
      </c>
      <c r="P1056" t="s">
        <v>22</v>
      </c>
      <c r="Q1056" s="1">
        <v>43949.734247685177</v>
      </c>
    </row>
    <row r="1057" spans="1:17" hidden="1" outlineLevel="2" x14ac:dyDescent="0.35">
      <c r="A1057" s="1">
        <v>43707</v>
      </c>
      <c r="B1057" t="s">
        <v>24</v>
      </c>
      <c r="C1057" t="s">
        <v>2866</v>
      </c>
      <c r="F1057" t="s">
        <v>1861</v>
      </c>
      <c r="G1057" t="s">
        <v>782</v>
      </c>
      <c r="H1057" t="s">
        <v>749</v>
      </c>
      <c r="J1057" s="2">
        <v>0</v>
      </c>
      <c r="K1057" s="3">
        <v>39514</v>
      </c>
      <c r="L1057" t="s">
        <v>750</v>
      </c>
      <c r="M1057" t="s">
        <v>31</v>
      </c>
      <c r="N1057" t="s">
        <v>865</v>
      </c>
      <c r="O1057" t="s">
        <v>2857</v>
      </c>
      <c r="P1057" t="s">
        <v>22</v>
      </c>
      <c r="Q1057" s="1">
        <v>43949.734247685177</v>
      </c>
    </row>
    <row r="1058" spans="1:17" hidden="1" outlineLevel="2" x14ac:dyDescent="0.35">
      <c r="A1058" s="1">
        <v>43707</v>
      </c>
      <c r="B1058" t="s">
        <v>24</v>
      </c>
      <c r="C1058" t="s">
        <v>2867</v>
      </c>
      <c r="F1058" t="s">
        <v>1861</v>
      </c>
      <c r="G1058" t="s">
        <v>782</v>
      </c>
      <c r="H1058" t="s">
        <v>749</v>
      </c>
      <c r="J1058" s="2">
        <v>0</v>
      </c>
      <c r="K1058" s="3">
        <v>79028</v>
      </c>
      <c r="L1058" t="s">
        <v>750</v>
      </c>
      <c r="M1058" t="s">
        <v>31</v>
      </c>
      <c r="N1058" t="s">
        <v>865</v>
      </c>
      <c r="O1058" t="s">
        <v>2857</v>
      </c>
      <c r="P1058" t="s">
        <v>22</v>
      </c>
      <c r="Q1058" s="1">
        <v>43949.734247685177</v>
      </c>
    </row>
    <row r="1059" spans="1:17" hidden="1" outlineLevel="2" x14ac:dyDescent="0.35">
      <c r="A1059" s="1">
        <v>43707</v>
      </c>
      <c r="B1059" t="s">
        <v>24</v>
      </c>
      <c r="C1059" t="s">
        <v>2868</v>
      </c>
      <c r="F1059" t="s">
        <v>1861</v>
      </c>
      <c r="G1059" t="s">
        <v>782</v>
      </c>
      <c r="H1059" t="s">
        <v>749</v>
      </c>
      <c r="J1059" s="2">
        <v>0</v>
      </c>
      <c r="K1059" s="3">
        <v>39514</v>
      </c>
      <c r="L1059" t="s">
        <v>750</v>
      </c>
      <c r="M1059" t="s">
        <v>31</v>
      </c>
      <c r="N1059" t="s">
        <v>865</v>
      </c>
      <c r="O1059" t="s">
        <v>2857</v>
      </c>
      <c r="P1059" t="s">
        <v>22</v>
      </c>
      <c r="Q1059" s="1">
        <v>43949.734247685177</v>
      </c>
    </row>
    <row r="1060" spans="1:17" hidden="1" outlineLevel="2" x14ac:dyDescent="0.35">
      <c r="A1060" s="1">
        <v>43707</v>
      </c>
      <c r="B1060" t="s">
        <v>24</v>
      </c>
      <c r="C1060" t="s">
        <v>2869</v>
      </c>
      <c r="F1060" t="s">
        <v>925</v>
      </c>
      <c r="G1060" t="s">
        <v>782</v>
      </c>
      <c r="H1060" t="s">
        <v>749</v>
      </c>
      <c r="J1060" s="2">
        <v>0</v>
      </c>
      <c r="K1060" s="3">
        <v>39514</v>
      </c>
      <c r="L1060" t="s">
        <v>750</v>
      </c>
      <c r="M1060" t="s">
        <v>31</v>
      </c>
      <c r="N1060" t="s">
        <v>865</v>
      </c>
      <c r="O1060" t="s">
        <v>2857</v>
      </c>
      <c r="P1060" t="s">
        <v>22</v>
      </c>
      <c r="Q1060" s="1">
        <v>43949.734247685177</v>
      </c>
    </row>
    <row r="1061" spans="1:17" hidden="1" outlineLevel="2" x14ac:dyDescent="0.35">
      <c r="A1061" s="1">
        <v>43707</v>
      </c>
      <c r="B1061" t="s">
        <v>24</v>
      </c>
      <c r="C1061" t="s">
        <v>2870</v>
      </c>
      <c r="F1061" t="s">
        <v>1861</v>
      </c>
      <c r="G1061" t="s">
        <v>782</v>
      </c>
      <c r="H1061" t="s">
        <v>749</v>
      </c>
      <c r="J1061" s="2">
        <v>0</v>
      </c>
      <c r="K1061" s="3">
        <v>41374</v>
      </c>
      <c r="L1061" t="s">
        <v>750</v>
      </c>
      <c r="M1061" t="s">
        <v>31</v>
      </c>
      <c r="N1061" t="s">
        <v>865</v>
      </c>
      <c r="O1061" t="s">
        <v>2857</v>
      </c>
      <c r="P1061" t="s">
        <v>22</v>
      </c>
      <c r="Q1061" s="1">
        <v>43949.734247685177</v>
      </c>
    </row>
    <row r="1062" spans="1:17" hidden="1" outlineLevel="2" x14ac:dyDescent="0.35">
      <c r="A1062" s="1">
        <v>43707</v>
      </c>
      <c r="B1062" t="s">
        <v>24</v>
      </c>
      <c r="C1062" t="s">
        <v>2871</v>
      </c>
      <c r="F1062" t="s">
        <v>1861</v>
      </c>
      <c r="G1062" t="s">
        <v>782</v>
      </c>
      <c r="H1062" t="s">
        <v>749</v>
      </c>
      <c r="J1062" s="2">
        <v>0</v>
      </c>
      <c r="K1062" s="3">
        <v>65804</v>
      </c>
      <c r="L1062" t="s">
        <v>750</v>
      </c>
      <c r="M1062" t="s">
        <v>31</v>
      </c>
      <c r="N1062" t="s">
        <v>865</v>
      </c>
      <c r="O1062" t="s">
        <v>2857</v>
      </c>
      <c r="P1062" t="s">
        <v>22</v>
      </c>
      <c r="Q1062" s="1">
        <v>43949.734247685177</v>
      </c>
    </row>
    <row r="1063" spans="1:17" hidden="1" outlineLevel="2" x14ac:dyDescent="0.35">
      <c r="A1063" s="1">
        <v>43707</v>
      </c>
      <c r="B1063" t="s">
        <v>24</v>
      </c>
      <c r="C1063" t="s">
        <v>2872</v>
      </c>
      <c r="F1063" t="s">
        <v>1527</v>
      </c>
      <c r="G1063" t="s">
        <v>782</v>
      </c>
      <c r="H1063" t="s">
        <v>749</v>
      </c>
      <c r="J1063" s="2">
        <v>0</v>
      </c>
      <c r="K1063" s="3">
        <v>19757</v>
      </c>
      <c r="L1063" t="s">
        <v>750</v>
      </c>
      <c r="N1063" t="s">
        <v>865</v>
      </c>
      <c r="O1063" t="s">
        <v>2857</v>
      </c>
      <c r="P1063" t="s">
        <v>22</v>
      </c>
      <c r="Q1063" s="1">
        <v>44008.452986111108</v>
      </c>
    </row>
    <row r="1064" spans="1:17" hidden="1" outlineLevel="2" x14ac:dyDescent="0.35">
      <c r="A1064" s="1">
        <v>43707</v>
      </c>
      <c r="B1064" t="s">
        <v>24</v>
      </c>
      <c r="C1064" t="s">
        <v>2873</v>
      </c>
      <c r="F1064" t="s">
        <v>1861</v>
      </c>
      <c r="G1064" t="s">
        <v>782</v>
      </c>
      <c r="H1064" t="s">
        <v>749</v>
      </c>
      <c r="J1064" s="2">
        <v>0</v>
      </c>
      <c r="K1064" s="3">
        <v>79028</v>
      </c>
      <c r="L1064" t="s">
        <v>750</v>
      </c>
      <c r="M1064" t="s">
        <v>31</v>
      </c>
      <c r="N1064" t="s">
        <v>865</v>
      </c>
      <c r="O1064" t="s">
        <v>2857</v>
      </c>
      <c r="P1064" t="s">
        <v>22</v>
      </c>
      <c r="Q1064" s="1">
        <v>43949.734247685177</v>
      </c>
    </row>
    <row r="1065" spans="1:17" hidden="1" outlineLevel="2" x14ac:dyDescent="0.35">
      <c r="A1065" s="1">
        <v>43707</v>
      </c>
      <c r="B1065" t="s">
        <v>24</v>
      </c>
      <c r="C1065" t="s">
        <v>2874</v>
      </c>
      <c r="F1065" t="s">
        <v>2875</v>
      </c>
      <c r="G1065" t="s">
        <v>782</v>
      </c>
      <c r="H1065" t="s">
        <v>749</v>
      </c>
      <c r="J1065" s="2">
        <v>0</v>
      </c>
      <c r="K1065" s="3">
        <v>17897</v>
      </c>
      <c r="L1065" t="s">
        <v>750</v>
      </c>
      <c r="M1065" t="s">
        <v>31</v>
      </c>
      <c r="N1065" t="s">
        <v>865</v>
      </c>
      <c r="O1065" t="s">
        <v>2857</v>
      </c>
      <c r="P1065" t="s">
        <v>22</v>
      </c>
      <c r="Q1065" s="1">
        <v>43949.734247685177</v>
      </c>
    </row>
    <row r="1066" spans="1:17" hidden="1" outlineLevel="2" x14ac:dyDescent="0.35">
      <c r="A1066" s="1">
        <v>43707</v>
      </c>
      <c r="B1066" t="s">
        <v>24</v>
      </c>
      <c r="C1066" t="s">
        <v>2876</v>
      </c>
      <c r="F1066" t="s">
        <v>1861</v>
      </c>
      <c r="G1066" t="s">
        <v>782</v>
      </c>
      <c r="H1066" t="s">
        <v>749</v>
      </c>
      <c r="J1066" s="2">
        <v>0</v>
      </c>
      <c r="K1066" s="3">
        <v>19757</v>
      </c>
      <c r="L1066" t="s">
        <v>750</v>
      </c>
      <c r="N1066" t="s">
        <v>865</v>
      </c>
      <c r="O1066" t="s">
        <v>2857</v>
      </c>
      <c r="P1066" t="s">
        <v>22</v>
      </c>
      <c r="Q1066" s="1">
        <v>44008.453032407408</v>
      </c>
    </row>
    <row r="1067" spans="1:17" hidden="1" outlineLevel="2" x14ac:dyDescent="0.35">
      <c r="A1067" s="1">
        <v>43707</v>
      </c>
      <c r="B1067" t="s">
        <v>24</v>
      </c>
      <c r="C1067" t="s">
        <v>2877</v>
      </c>
      <c r="F1067" t="s">
        <v>1827</v>
      </c>
      <c r="G1067" t="s">
        <v>782</v>
      </c>
      <c r="H1067" t="s">
        <v>749</v>
      </c>
      <c r="J1067" s="2">
        <v>0</v>
      </c>
      <c r="K1067" s="3">
        <v>1860</v>
      </c>
      <c r="L1067" t="s">
        <v>750</v>
      </c>
      <c r="M1067" t="s">
        <v>31</v>
      </c>
      <c r="N1067" t="s">
        <v>865</v>
      </c>
      <c r="O1067" t="s">
        <v>2857</v>
      </c>
      <c r="P1067" t="s">
        <v>22</v>
      </c>
      <c r="Q1067" s="1">
        <v>43949.734247685177</v>
      </c>
    </row>
    <row r="1068" spans="1:17" hidden="1" outlineLevel="2" x14ac:dyDescent="0.35">
      <c r="A1068" s="1">
        <v>43707</v>
      </c>
      <c r="B1068" t="s">
        <v>24</v>
      </c>
      <c r="C1068" t="s">
        <v>2878</v>
      </c>
      <c r="F1068" t="s">
        <v>1861</v>
      </c>
      <c r="G1068" t="s">
        <v>782</v>
      </c>
      <c r="H1068" t="s">
        <v>749</v>
      </c>
      <c r="J1068" s="2">
        <v>0</v>
      </c>
      <c r="K1068" s="3">
        <v>59271</v>
      </c>
      <c r="L1068" t="s">
        <v>750</v>
      </c>
      <c r="M1068" t="s">
        <v>31</v>
      </c>
      <c r="N1068" t="s">
        <v>865</v>
      </c>
      <c r="O1068" t="s">
        <v>2857</v>
      </c>
      <c r="P1068" t="s">
        <v>22</v>
      </c>
      <c r="Q1068" s="1">
        <v>43949.734247685177</v>
      </c>
    </row>
    <row r="1069" spans="1:17" hidden="1" outlineLevel="2" x14ac:dyDescent="0.35">
      <c r="A1069" s="1">
        <v>43707</v>
      </c>
      <c r="B1069" t="s">
        <v>24</v>
      </c>
      <c r="C1069" t="s">
        <v>2879</v>
      </c>
      <c r="F1069" t="s">
        <v>1861</v>
      </c>
      <c r="G1069" t="s">
        <v>782</v>
      </c>
      <c r="H1069" t="s">
        <v>749</v>
      </c>
      <c r="J1069" s="2">
        <v>0</v>
      </c>
      <c r="K1069" s="3">
        <v>39514</v>
      </c>
      <c r="L1069" t="s">
        <v>750</v>
      </c>
      <c r="M1069" t="s">
        <v>31</v>
      </c>
      <c r="N1069" t="s">
        <v>865</v>
      </c>
      <c r="O1069" t="s">
        <v>2857</v>
      </c>
      <c r="P1069" t="s">
        <v>22</v>
      </c>
      <c r="Q1069" s="1">
        <v>43949.734247685177</v>
      </c>
    </row>
    <row r="1070" spans="1:17" hidden="1" outlineLevel="2" x14ac:dyDescent="0.35">
      <c r="A1070" s="1">
        <v>43714</v>
      </c>
      <c r="B1070" t="s">
        <v>24</v>
      </c>
      <c r="C1070" t="s">
        <v>2895</v>
      </c>
      <c r="F1070" t="s">
        <v>239</v>
      </c>
      <c r="G1070" t="s">
        <v>782</v>
      </c>
      <c r="H1070" t="s">
        <v>749</v>
      </c>
      <c r="J1070" s="2">
        <v>0</v>
      </c>
      <c r="K1070" s="3">
        <v>19757</v>
      </c>
      <c r="L1070" t="s">
        <v>750</v>
      </c>
      <c r="N1070" t="s">
        <v>865</v>
      </c>
      <c r="O1070" t="s">
        <v>2857</v>
      </c>
      <c r="P1070" t="s">
        <v>22</v>
      </c>
      <c r="Q1070" s="1">
        <v>44008.4530787037</v>
      </c>
    </row>
    <row r="1071" spans="1:17" hidden="1" outlineLevel="1" collapsed="1" x14ac:dyDescent="0.35">
      <c r="K1071" s="3">
        <f>SUBTOTAL(9,K1048:K1070)</f>
        <v>820213</v>
      </c>
      <c r="N1071" s="4" t="s">
        <v>3182</v>
      </c>
      <c r="Q1071" s="1">
        <f>SUBTOTAL(9,Q1042:Q1070)</f>
        <v>1274817.7614583333</v>
      </c>
    </row>
    <row r="1072" spans="1:17" hidden="1" outlineLevel="2" x14ac:dyDescent="0.35">
      <c r="A1072" s="1">
        <v>43805</v>
      </c>
      <c r="B1072" t="s">
        <v>24</v>
      </c>
      <c r="C1072" t="s">
        <v>853</v>
      </c>
      <c r="D1072" t="s">
        <v>854</v>
      </c>
      <c r="F1072" t="s">
        <v>855</v>
      </c>
      <c r="G1072" t="s">
        <v>838</v>
      </c>
      <c r="H1072" t="s">
        <v>766</v>
      </c>
      <c r="I1072" t="s">
        <v>471</v>
      </c>
      <c r="J1072" s="2">
        <v>106.76</v>
      </c>
      <c r="K1072" s="3">
        <v>2726.12</v>
      </c>
      <c r="L1072" t="s">
        <v>750</v>
      </c>
      <c r="M1072" t="s">
        <v>31</v>
      </c>
      <c r="N1072" t="s">
        <v>856</v>
      </c>
      <c r="P1072" t="s">
        <v>22</v>
      </c>
      <c r="Q1072" s="1">
        <v>43956.501516203702</v>
      </c>
    </row>
    <row r="1073" spans="1:17" hidden="1" outlineLevel="2" x14ac:dyDescent="0.35">
      <c r="A1073" s="1">
        <v>43805</v>
      </c>
      <c r="B1073" t="s">
        <v>24</v>
      </c>
      <c r="C1073" t="s">
        <v>1958</v>
      </c>
      <c r="D1073" t="s">
        <v>1959</v>
      </c>
      <c r="F1073" t="s">
        <v>1960</v>
      </c>
      <c r="G1073" t="s">
        <v>766</v>
      </c>
      <c r="H1073" t="s">
        <v>838</v>
      </c>
      <c r="I1073" t="s">
        <v>471</v>
      </c>
      <c r="J1073" s="2">
        <v>106.76</v>
      </c>
      <c r="K1073" s="3">
        <v>2726.12</v>
      </c>
      <c r="L1073" t="s">
        <v>750</v>
      </c>
      <c r="M1073" t="s">
        <v>31</v>
      </c>
      <c r="N1073" t="s">
        <v>856</v>
      </c>
      <c r="P1073" t="s">
        <v>22</v>
      </c>
      <c r="Q1073" s="1">
        <v>43956.501307870371</v>
      </c>
    </row>
    <row r="1074" spans="1:17" hidden="1" outlineLevel="1" collapsed="1" x14ac:dyDescent="0.35">
      <c r="K1074" s="3">
        <f>SUBTOTAL(9,K1072:K1073)</f>
        <v>5452.24</v>
      </c>
      <c r="N1074" s="4" t="s">
        <v>3183</v>
      </c>
      <c r="Q1074" s="1">
        <f>SUBTOTAL(9,Q1072:Q1073)</f>
        <v>87913.002824074065</v>
      </c>
    </row>
    <row r="1075" spans="1:17" hidden="1" outlineLevel="2" x14ac:dyDescent="0.35">
      <c r="A1075" s="1">
        <v>43686</v>
      </c>
      <c r="B1075" t="s">
        <v>24</v>
      </c>
      <c r="C1075" t="s">
        <v>1170</v>
      </c>
      <c r="D1075" t="s">
        <v>1171</v>
      </c>
      <c r="F1075" t="s">
        <v>1172</v>
      </c>
      <c r="G1075" t="s">
        <v>1103</v>
      </c>
      <c r="H1075" t="s">
        <v>749</v>
      </c>
      <c r="J1075" s="2">
        <v>0</v>
      </c>
      <c r="K1075" s="3">
        <v>399.3</v>
      </c>
      <c r="L1075" t="s">
        <v>750</v>
      </c>
      <c r="M1075" t="s">
        <v>31</v>
      </c>
      <c r="N1075" t="s">
        <v>1173</v>
      </c>
      <c r="P1075" t="s">
        <v>22</v>
      </c>
      <c r="Q1075" s="1">
        <v>43949.722777777781</v>
      </c>
    </row>
    <row r="1076" spans="1:17" hidden="1" outlineLevel="2" x14ac:dyDescent="0.35">
      <c r="A1076" s="1">
        <v>43728</v>
      </c>
      <c r="B1076" t="s">
        <v>24</v>
      </c>
      <c r="C1076" t="s">
        <v>1226</v>
      </c>
      <c r="D1076" t="s">
        <v>1227</v>
      </c>
      <c r="F1076" t="s">
        <v>1228</v>
      </c>
      <c r="G1076" t="s">
        <v>1103</v>
      </c>
      <c r="H1076" t="s">
        <v>749</v>
      </c>
      <c r="J1076" s="2">
        <v>0</v>
      </c>
      <c r="K1076" s="3">
        <v>30250</v>
      </c>
      <c r="L1076" t="s">
        <v>750</v>
      </c>
      <c r="M1076" t="s">
        <v>31</v>
      </c>
      <c r="N1076" t="s">
        <v>1173</v>
      </c>
      <c r="P1076" t="s">
        <v>22</v>
      </c>
      <c r="Q1076" s="1">
        <v>43889.652592592603</v>
      </c>
    </row>
    <row r="1077" spans="1:17" hidden="1" outlineLevel="2" x14ac:dyDescent="0.35">
      <c r="A1077" s="1">
        <v>43686</v>
      </c>
      <c r="B1077" t="s">
        <v>1100</v>
      </c>
      <c r="C1077" t="s">
        <v>2381</v>
      </c>
      <c r="D1077" t="s">
        <v>1171</v>
      </c>
      <c r="F1077" t="s">
        <v>2382</v>
      </c>
      <c r="G1077" t="s">
        <v>2379</v>
      </c>
      <c r="H1077" t="s">
        <v>1103</v>
      </c>
      <c r="J1077" s="2">
        <v>0</v>
      </c>
      <c r="K1077" s="3">
        <v>399.3</v>
      </c>
      <c r="L1077" t="s">
        <v>750</v>
      </c>
      <c r="M1077" t="s">
        <v>31</v>
      </c>
      <c r="N1077" t="s">
        <v>1173</v>
      </c>
      <c r="O1077" t="s">
        <v>2383</v>
      </c>
      <c r="P1077" t="s">
        <v>22</v>
      </c>
      <c r="Q1077" s="1">
        <v>43928.489050925928</v>
      </c>
    </row>
    <row r="1078" spans="1:17" hidden="1" outlineLevel="2" x14ac:dyDescent="0.35">
      <c r="A1078" s="1">
        <v>43728</v>
      </c>
      <c r="B1078" t="s">
        <v>1100</v>
      </c>
      <c r="C1078" t="s">
        <v>2394</v>
      </c>
      <c r="D1078" t="s">
        <v>1227</v>
      </c>
      <c r="F1078" t="s">
        <v>2395</v>
      </c>
      <c r="G1078" t="s">
        <v>2379</v>
      </c>
      <c r="H1078" t="s">
        <v>1103</v>
      </c>
      <c r="J1078" s="2">
        <v>0</v>
      </c>
      <c r="K1078" s="3">
        <v>30250</v>
      </c>
      <c r="L1078" t="s">
        <v>750</v>
      </c>
      <c r="M1078" t="s">
        <v>31</v>
      </c>
      <c r="N1078" t="s">
        <v>1173</v>
      </c>
      <c r="O1078" t="s">
        <v>2396</v>
      </c>
      <c r="P1078" t="s">
        <v>22</v>
      </c>
      <c r="Q1078" s="1">
        <v>43889.652592592603</v>
      </c>
    </row>
    <row r="1079" spans="1:17" hidden="1" outlineLevel="1" collapsed="1" x14ac:dyDescent="0.35">
      <c r="K1079" s="3">
        <f>SUBTOTAL(9,K1077:K1078)</f>
        <v>30649.3</v>
      </c>
      <c r="N1079" s="4" t="s">
        <v>3184</v>
      </c>
      <c r="Q1079" s="1">
        <f>SUBTOTAL(9,Q1075:Q1078)</f>
        <v>175657.51701388892</v>
      </c>
    </row>
    <row r="1080" spans="1:17" hidden="1" outlineLevel="2" x14ac:dyDescent="0.35">
      <c r="A1080" s="1">
        <v>43798</v>
      </c>
      <c r="B1080" t="s">
        <v>24</v>
      </c>
      <c r="C1080" t="s">
        <v>780</v>
      </c>
      <c r="D1080" t="s">
        <v>781</v>
      </c>
      <c r="F1080" t="s">
        <v>134</v>
      </c>
      <c r="G1080" t="s">
        <v>749</v>
      </c>
      <c r="H1080" t="s">
        <v>782</v>
      </c>
      <c r="J1080" s="2">
        <v>0</v>
      </c>
      <c r="K1080" s="3">
        <v>2438</v>
      </c>
      <c r="L1080" t="s">
        <v>750</v>
      </c>
      <c r="M1080" t="s">
        <v>31</v>
      </c>
      <c r="N1080" t="s">
        <v>783</v>
      </c>
      <c r="P1080" t="s">
        <v>22</v>
      </c>
      <c r="Q1080" s="1">
        <v>43949.722777777781</v>
      </c>
    </row>
    <row r="1081" spans="1:17" hidden="1" outlineLevel="2" x14ac:dyDescent="0.35">
      <c r="A1081" s="1">
        <v>43717</v>
      </c>
      <c r="B1081" t="s">
        <v>24</v>
      </c>
      <c r="C1081" t="s">
        <v>845</v>
      </c>
      <c r="D1081" t="s">
        <v>846</v>
      </c>
      <c r="F1081" t="s">
        <v>846</v>
      </c>
      <c r="G1081" t="s">
        <v>838</v>
      </c>
      <c r="H1081" t="s">
        <v>782</v>
      </c>
      <c r="I1081" t="s">
        <v>471</v>
      </c>
      <c r="J1081" s="2">
        <v>644</v>
      </c>
      <c r="K1081" s="3">
        <v>16650.62</v>
      </c>
      <c r="L1081" t="s">
        <v>750</v>
      </c>
      <c r="M1081" t="s">
        <v>31</v>
      </c>
      <c r="N1081" t="s">
        <v>783</v>
      </c>
      <c r="P1081" t="s">
        <v>22</v>
      </c>
      <c r="Q1081" s="1">
        <v>43949.722777777781</v>
      </c>
    </row>
    <row r="1082" spans="1:17" hidden="1" outlineLevel="2" x14ac:dyDescent="0.35">
      <c r="A1082" s="1">
        <v>43769</v>
      </c>
      <c r="B1082" t="s">
        <v>722</v>
      </c>
      <c r="C1082" t="s">
        <v>1106</v>
      </c>
      <c r="D1082" t="s">
        <v>724</v>
      </c>
      <c r="F1082" t="s">
        <v>1107</v>
      </c>
      <c r="G1082" t="s">
        <v>1099</v>
      </c>
      <c r="H1082" t="s">
        <v>591</v>
      </c>
      <c r="J1082" s="2">
        <v>0</v>
      </c>
      <c r="K1082" s="3">
        <v>58.5</v>
      </c>
      <c r="L1082" t="s">
        <v>750</v>
      </c>
      <c r="M1082" t="s">
        <v>31</v>
      </c>
      <c r="N1082" t="s">
        <v>783</v>
      </c>
      <c r="P1082" t="s">
        <v>22</v>
      </c>
      <c r="Q1082" s="1">
        <v>43947.686747685177</v>
      </c>
    </row>
    <row r="1083" spans="1:17" hidden="1" outlineLevel="2" x14ac:dyDescent="0.35">
      <c r="A1083" s="1">
        <v>43661</v>
      </c>
      <c r="B1083" t="s">
        <v>24</v>
      </c>
      <c r="C1083" t="s">
        <v>1142</v>
      </c>
      <c r="D1083" t="s">
        <v>1143</v>
      </c>
      <c r="F1083" t="s">
        <v>1144</v>
      </c>
      <c r="G1083" t="s">
        <v>1103</v>
      </c>
      <c r="H1083" t="s">
        <v>749</v>
      </c>
      <c r="J1083" s="2">
        <v>0</v>
      </c>
      <c r="K1083" s="3">
        <v>6533</v>
      </c>
      <c r="L1083" t="s">
        <v>750</v>
      </c>
      <c r="M1083" t="s">
        <v>31</v>
      </c>
      <c r="N1083" t="s">
        <v>783</v>
      </c>
      <c r="P1083" t="s">
        <v>22</v>
      </c>
      <c r="Q1083" s="1">
        <v>43949.722777777781</v>
      </c>
    </row>
    <row r="1084" spans="1:17" hidden="1" outlineLevel="2" x14ac:dyDescent="0.35">
      <c r="A1084" s="1">
        <v>43682</v>
      </c>
      <c r="B1084" t="s">
        <v>24</v>
      </c>
      <c r="C1084" t="s">
        <v>1168</v>
      </c>
      <c r="D1084" t="s">
        <v>1143</v>
      </c>
      <c r="F1084" t="s">
        <v>1169</v>
      </c>
      <c r="G1084" t="s">
        <v>1103</v>
      </c>
      <c r="H1084" t="s">
        <v>749</v>
      </c>
      <c r="J1084" s="2">
        <v>0</v>
      </c>
      <c r="K1084" s="3">
        <v>-6533</v>
      </c>
      <c r="N1084" t="s">
        <v>783</v>
      </c>
      <c r="P1084" t="s">
        <v>22</v>
      </c>
      <c r="Q1084" s="1">
        <v>43949.74763888889</v>
      </c>
    </row>
    <row r="1085" spans="1:17" hidden="1" outlineLevel="2" x14ac:dyDescent="0.35">
      <c r="A1085" s="1">
        <v>43707</v>
      </c>
      <c r="B1085" t="s">
        <v>24</v>
      </c>
      <c r="C1085" t="s">
        <v>1187</v>
      </c>
      <c r="D1085" t="s">
        <v>1143</v>
      </c>
      <c r="F1085" t="s">
        <v>1188</v>
      </c>
      <c r="G1085" t="s">
        <v>1103</v>
      </c>
      <c r="H1085" t="s">
        <v>749</v>
      </c>
      <c r="J1085" s="2">
        <v>0</v>
      </c>
      <c r="K1085" s="3">
        <v>6533</v>
      </c>
      <c r="L1085" t="s">
        <v>750</v>
      </c>
      <c r="M1085" t="s">
        <v>31</v>
      </c>
      <c r="N1085" t="s">
        <v>783</v>
      </c>
      <c r="P1085" t="s">
        <v>22</v>
      </c>
      <c r="Q1085" s="1">
        <v>43949.722777777781</v>
      </c>
    </row>
    <row r="1086" spans="1:17" hidden="1" outlineLevel="2" x14ac:dyDescent="0.35">
      <c r="A1086" s="1">
        <v>43707</v>
      </c>
      <c r="B1086" t="s">
        <v>24</v>
      </c>
      <c r="C1086" t="s">
        <v>1189</v>
      </c>
      <c r="D1086" t="s">
        <v>1143</v>
      </c>
      <c r="F1086" t="s">
        <v>1188</v>
      </c>
      <c r="G1086" t="s">
        <v>1103</v>
      </c>
      <c r="H1086" t="s">
        <v>749</v>
      </c>
      <c r="J1086" s="2">
        <v>0</v>
      </c>
      <c r="K1086" s="3">
        <v>7085</v>
      </c>
      <c r="L1086" t="s">
        <v>750</v>
      </c>
      <c r="M1086" t="s">
        <v>31</v>
      </c>
      <c r="N1086" t="s">
        <v>783</v>
      </c>
      <c r="P1086" t="s">
        <v>22</v>
      </c>
      <c r="Q1086" s="1">
        <v>43949.722777777781</v>
      </c>
    </row>
    <row r="1087" spans="1:17" hidden="1" outlineLevel="2" x14ac:dyDescent="0.35">
      <c r="A1087" s="1">
        <v>43763</v>
      </c>
      <c r="B1087" t="s">
        <v>24</v>
      </c>
      <c r="C1087" t="s">
        <v>1276</v>
      </c>
      <c r="D1087" t="s">
        <v>1143</v>
      </c>
      <c r="F1087" t="s">
        <v>1277</v>
      </c>
      <c r="G1087" t="s">
        <v>1103</v>
      </c>
      <c r="H1087" t="s">
        <v>749</v>
      </c>
      <c r="J1087" s="2">
        <v>0</v>
      </c>
      <c r="K1087" s="3">
        <v>7085</v>
      </c>
      <c r="L1087" t="s">
        <v>750</v>
      </c>
      <c r="M1087" t="s">
        <v>31</v>
      </c>
      <c r="N1087" t="s">
        <v>783</v>
      </c>
      <c r="P1087" t="s">
        <v>22</v>
      </c>
      <c r="Q1087" s="1">
        <v>43949.722777777781</v>
      </c>
    </row>
    <row r="1088" spans="1:17" hidden="1" outlineLevel="2" x14ac:dyDescent="0.35">
      <c r="A1088" s="1">
        <v>43661</v>
      </c>
      <c r="B1088" t="s">
        <v>1100</v>
      </c>
      <c r="C1088" t="s">
        <v>2749</v>
      </c>
      <c r="D1088" t="s">
        <v>1143</v>
      </c>
      <c r="F1088" t="s">
        <v>2750</v>
      </c>
      <c r="G1088" t="s">
        <v>2751</v>
      </c>
      <c r="H1088" t="s">
        <v>1103</v>
      </c>
      <c r="J1088" s="2">
        <v>0</v>
      </c>
      <c r="K1088" s="3">
        <v>6533</v>
      </c>
      <c r="L1088" t="s">
        <v>750</v>
      </c>
      <c r="M1088" t="s">
        <v>31</v>
      </c>
      <c r="N1088" t="s">
        <v>783</v>
      </c>
      <c r="O1088" t="s">
        <v>2752</v>
      </c>
      <c r="P1088" t="s">
        <v>22</v>
      </c>
      <c r="Q1088" s="1">
        <v>43889.652592592603</v>
      </c>
    </row>
    <row r="1089" spans="1:17" hidden="1" outlineLevel="2" x14ac:dyDescent="0.35">
      <c r="A1089" s="1">
        <v>43707</v>
      </c>
      <c r="B1089" t="s">
        <v>1100</v>
      </c>
      <c r="C1089" t="s">
        <v>2753</v>
      </c>
      <c r="D1089" t="s">
        <v>1143</v>
      </c>
      <c r="F1089" t="s">
        <v>2754</v>
      </c>
      <c r="G1089" t="s">
        <v>2751</v>
      </c>
      <c r="H1089" t="s">
        <v>1103</v>
      </c>
      <c r="J1089" s="2">
        <v>0</v>
      </c>
      <c r="K1089" s="3">
        <v>13618</v>
      </c>
      <c r="L1089" t="s">
        <v>750</v>
      </c>
      <c r="M1089" t="s">
        <v>31</v>
      </c>
      <c r="N1089" t="s">
        <v>783</v>
      </c>
      <c r="O1089" t="s">
        <v>2755</v>
      </c>
      <c r="P1089" t="s">
        <v>22</v>
      </c>
      <c r="Q1089" s="1">
        <v>43889.652592592603</v>
      </c>
    </row>
    <row r="1090" spans="1:17" hidden="1" outlineLevel="2" x14ac:dyDescent="0.35">
      <c r="A1090" s="1">
        <v>43762</v>
      </c>
      <c r="B1090" t="s">
        <v>1100</v>
      </c>
      <c r="C1090" t="s">
        <v>2756</v>
      </c>
      <c r="D1090" t="s">
        <v>1143</v>
      </c>
      <c r="F1090" t="s">
        <v>2757</v>
      </c>
      <c r="G1090" t="s">
        <v>2751</v>
      </c>
      <c r="H1090" t="s">
        <v>1103</v>
      </c>
      <c r="J1090" s="2">
        <v>0</v>
      </c>
      <c r="K1090" s="3">
        <v>7085</v>
      </c>
      <c r="L1090" t="s">
        <v>750</v>
      </c>
      <c r="M1090" t="s">
        <v>31</v>
      </c>
      <c r="N1090" t="s">
        <v>783</v>
      </c>
      <c r="O1090" t="s">
        <v>2758</v>
      </c>
      <c r="P1090" t="s">
        <v>22</v>
      </c>
      <c r="Q1090" s="1">
        <v>43889.652592592603</v>
      </c>
    </row>
    <row r="1091" spans="1:17" hidden="1" outlineLevel="2" x14ac:dyDescent="0.35">
      <c r="A1091" s="1">
        <v>43890</v>
      </c>
      <c r="B1091" t="s">
        <v>1100</v>
      </c>
      <c r="C1091" t="s">
        <v>2762</v>
      </c>
      <c r="D1091" t="s">
        <v>1143</v>
      </c>
      <c r="F1091" t="s">
        <v>2763</v>
      </c>
      <c r="G1091" t="s">
        <v>2751</v>
      </c>
      <c r="H1091" t="s">
        <v>1103</v>
      </c>
      <c r="J1091" s="2">
        <v>0</v>
      </c>
      <c r="K1091" s="3">
        <v>-6533</v>
      </c>
      <c r="L1091" t="s">
        <v>750</v>
      </c>
      <c r="M1091" t="s">
        <v>31</v>
      </c>
      <c r="N1091" t="s">
        <v>783</v>
      </c>
      <c r="O1091" t="s">
        <v>2764</v>
      </c>
      <c r="P1091" t="s">
        <v>22</v>
      </c>
      <c r="Q1091" s="1">
        <v>43949.754340277781</v>
      </c>
    </row>
    <row r="1092" spans="1:17" hidden="1" outlineLevel="2" x14ac:dyDescent="0.35">
      <c r="A1092" s="1">
        <v>43707</v>
      </c>
      <c r="B1092" t="s">
        <v>24</v>
      </c>
      <c r="C1092" t="s">
        <v>2853</v>
      </c>
      <c r="D1092" t="s">
        <v>2854</v>
      </c>
      <c r="F1092" t="s">
        <v>2855</v>
      </c>
      <c r="G1092" t="s">
        <v>782</v>
      </c>
      <c r="H1092" t="s">
        <v>749</v>
      </c>
      <c r="J1092" s="2">
        <v>0</v>
      </c>
      <c r="K1092" s="3">
        <v>17897</v>
      </c>
      <c r="L1092" t="s">
        <v>750</v>
      </c>
      <c r="M1092" t="s">
        <v>31</v>
      </c>
      <c r="N1092" t="s">
        <v>783</v>
      </c>
      <c r="P1092" t="s">
        <v>22</v>
      </c>
      <c r="Q1092" s="1">
        <v>44008.453842592593</v>
      </c>
    </row>
    <row r="1093" spans="1:17" hidden="1" outlineLevel="2" x14ac:dyDescent="0.35">
      <c r="A1093" s="1">
        <v>43707</v>
      </c>
      <c r="B1093" t="s">
        <v>24</v>
      </c>
      <c r="C1093" t="s">
        <v>2880</v>
      </c>
      <c r="F1093" t="s">
        <v>1088</v>
      </c>
      <c r="G1093" t="s">
        <v>782</v>
      </c>
      <c r="H1093" t="s">
        <v>838</v>
      </c>
      <c r="I1093" t="s">
        <v>471</v>
      </c>
      <c r="J1093" s="2">
        <v>2120</v>
      </c>
      <c r="K1093" s="3">
        <v>54939.8</v>
      </c>
      <c r="L1093" t="s">
        <v>750</v>
      </c>
      <c r="M1093" t="s">
        <v>31</v>
      </c>
      <c r="N1093" t="s">
        <v>783</v>
      </c>
      <c r="O1093" t="s">
        <v>2881</v>
      </c>
      <c r="P1093" t="s">
        <v>22</v>
      </c>
      <c r="Q1093" s="1">
        <v>43949.739664351851</v>
      </c>
    </row>
    <row r="1094" spans="1:17" hidden="1" outlineLevel="2" x14ac:dyDescent="0.35">
      <c r="A1094" s="1">
        <v>43707</v>
      </c>
      <c r="B1094" t="s">
        <v>24</v>
      </c>
      <c r="C1094" t="s">
        <v>2882</v>
      </c>
      <c r="F1094" t="s">
        <v>1088</v>
      </c>
      <c r="G1094" t="s">
        <v>782</v>
      </c>
      <c r="H1094" t="s">
        <v>838</v>
      </c>
      <c r="I1094" t="s">
        <v>471</v>
      </c>
      <c r="J1094" s="2">
        <v>3180</v>
      </c>
      <c r="K1094" s="3">
        <v>82409.7</v>
      </c>
      <c r="L1094" t="s">
        <v>750</v>
      </c>
      <c r="M1094" t="s">
        <v>31</v>
      </c>
      <c r="N1094" t="s">
        <v>783</v>
      </c>
      <c r="O1094" t="s">
        <v>2881</v>
      </c>
      <c r="P1094" t="s">
        <v>22</v>
      </c>
      <c r="Q1094" s="1">
        <v>43949.739664351851</v>
      </c>
    </row>
    <row r="1095" spans="1:17" hidden="1" outlineLevel="2" x14ac:dyDescent="0.35">
      <c r="A1095" s="1">
        <v>43707</v>
      </c>
      <c r="B1095" t="s">
        <v>24</v>
      </c>
      <c r="C1095" t="s">
        <v>2883</v>
      </c>
      <c r="F1095" t="s">
        <v>1088</v>
      </c>
      <c r="G1095" t="s">
        <v>782</v>
      </c>
      <c r="H1095" t="s">
        <v>838</v>
      </c>
      <c r="I1095" t="s">
        <v>471</v>
      </c>
      <c r="J1095" s="2">
        <v>1135</v>
      </c>
      <c r="K1095" s="3">
        <v>29413.53</v>
      </c>
      <c r="L1095" t="s">
        <v>750</v>
      </c>
      <c r="M1095" t="s">
        <v>31</v>
      </c>
      <c r="N1095" t="s">
        <v>783</v>
      </c>
      <c r="O1095" t="s">
        <v>2881</v>
      </c>
      <c r="P1095" t="s">
        <v>22</v>
      </c>
      <c r="Q1095" s="1">
        <v>43949.739664351851</v>
      </c>
    </row>
    <row r="1096" spans="1:17" hidden="1" outlineLevel="2" x14ac:dyDescent="0.35">
      <c r="A1096" s="1">
        <v>43707</v>
      </c>
      <c r="B1096" t="s">
        <v>24</v>
      </c>
      <c r="C1096" t="s">
        <v>2884</v>
      </c>
      <c r="F1096" t="s">
        <v>1088</v>
      </c>
      <c r="G1096" t="s">
        <v>782</v>
      </c>
      <c r="H1096" t="s">
        <v>838</v>
      </c>
      <c r="I1096" t="s">
        <v>471</v>
      </c>
      <c r="J1096" s="2">
        <v>1060</v>
      </c>
      <c r="K1096" s="3">
        <v>27469.9</v>
      </c>
      <c r="L1096" t="s">
        <v>750</v>
      </c>
      <c r="M1096" t="s">
        <v>31</v>
      </c>
      <c r="N1096" t="s">
        <v>783</v>
      </c>
      <c r="O1096" t="s">
        <v>2881</v>
      </c>
      <c r="P1096" t="s">
        <v>22</v>
      </c>
      <c r="Q1096" s="1">
        <v>43949.739664351851</v>
      </c>
    </row>
    <row r="1097" spans="1:17" hidden="1" outlineLevel="2" x14ac:dyDescent="0.35">
      <c r="A1097" s="1">
        <v>43707</v>
      </c>
      <c r="B1097" t="s">
        <v>24</v>
      </c>
      <c r="C1097" t="s">
        <v>2885</v>
      </c>
      <c r="F1097" t="s">
        <v>1088</v>
      </c>
      <c r="G1097" t="s">
        <v>782</v>
      </c>
      <c r="H1097" t="s">
        <v>838</v>
      </c>
      <c r="I1097" t="s">
        <v>471</v>
      </c>
      <c r="J1097" s="2">
        <v>3180</v>
      </c>
      <c r="K1097" s="3">
        <v>82409.7</v>
      </c>
      <c r="L1097" t="s">
        <v>750</v>
      </c>
      <c r="M1097" t="s">
        <v>31</v>
      </c>
      <c r="N1097" t="s">
        <v>783</v>
      </c>
      <c r="O1097" t="s">
        <v>2881</v>
      </c>
      <c r="P1097" t="s">
        <v>22</v>
      </c>
      <c r="Q1097" s="1">
        <v>43949.739664351851</v>
      </c>
    </row>
    <row r="1098" spans="1:17" hidden="1" outlineLevel="2" x14ac:dyDescent="0.35">
      <c r="A1098" s="1">
        <v>43707</v>
      </c>
      <c r="B1098" t="s">
        <v>24</v>
      </c>
      <c r="C1098" t="s">
        <v>2886</v>
      </c>
      <c r="F1098" t="s">
        <v>1088</v>
      </c>
      <c r="G1098" t="s">
        <v>782</v>
      </c>
      <c r="H1098" t="s">
        <v>838</v>
      </c>
      <c r="I1098" t="s">
        <v>471</v>
      </c>
      <c r="J1098" s="2">
        <v>3105</v>
      </c>
      <c r="K1098" s="3">
        <v>80466.080000000002</v>
      </c>
      <c r="L1098" t="s">
        <v>750</v>
      </c>
      <c r="M1098" t="s">
        <v>31</v>
      </c>
      <c r="N1098" t="s">
        <v>783</v>
      </c>
      <c r="O1098" t="s">
        <v>2881</v>
      </c>
      <c r="P1098" t="s">
        <v>22</v>
      </c>
      <c r="Q1098" s="1">
        <v>43949.739664351851</v>
      </c>
    </row>
    <row r="1099" spans="1:17" hidden="1" outlineLevel="2" x14ac:dyDescent="0.35">
      <c r="A1099" s="1">
        <v>43707</v>
      </c>
      <c r="B1099" t="s">
        <v>24</v>
      </c>
      <c r="C1099" t="s">
        <v>2887</v>
      </c>
      <c r="F1099" t="s">
        <v>1088</v>
      </c>
      <c r="G1099" t="s">
        <v>782</v>
      </c>
      <c r="H1099" t="s">
        <v>838</v>
      </c>
      <c r="I1099" t="s">
        <v>471</v>
      </c>
      <c r="J1099" s="2">
        <v>2195</v>
      </c>
      <c r="K1099" s="3">
        <v>56883.43</v>
      </c>
      <c r="L1099" t="s">
        <v>750</v>
      </c>
      <c r="M1099" t="s">
        <v>31</v>
      </c>
      <c r="N1099" t="s">
        <v>783</v>
      </c>
      <c r="O1099" t="s">
        <v>2881</v>
      </c>
      <c r="P1099" t="s">
        <v>22</v>
      </c>
      <c r="Q1099" s="1">
        <v>43949.739664351851</v>
      </c>
    </row>
    <row r="1100" spans="1:17" hidden="1" outlineLevel="2" x14ac:dyDescent="0.35">
      <c r="A1100" s="1">
        <v>43707</v>
      </c>
      <c r="B1100" t="s">
        <v>24</v>
      </c>
      <c r="C1100" t="s">
        <v>2888</v>
      </c>
      <c r="F1100" t="s">
        <v>1088</v>
      </c>
      <c r="G1100" t="s">
        <v>782</v>
      </c>
      <c r="H1100" t="s">
        <v>838</v>
      </c>
      <c r="I1100" t="s">
        <v>471</v>
      </c>
      <c r="J1100" s="2">
        <v>1060</v>
      </c>
      <c r="K1100" s="3">
        <v>27469.9</v>
      </c>
      <c r="L1100" t="s">
        <v>750</v>
      </c>
      <c r="M1100" t="s">
        <v>31</v>
      </c>
      <c r="N1100" t="s">
        <v>783</v>
      </c>
      <c r="O1100" t="s">
        <v>2881</v>
      </c>
      <c r="P1100" t="s">
        <v>22</v>
      </c>
      <c r="Q1100" s="1">
        <v>43949.739664351851</v>
      </c>
    </row>
    <row r="1101" spans="1:17" hidden="1" outlineLevel="2" x14ac:dyDescent="0.35">
      <c r="A1101" s="1">
        <v>43707</v>
      </c>
      <c r="B1101" t="s">
        <v>24</v>
      </c>
      <c r="C1101" t="s">
        <v>2889</v>
      </c>
      <c r="F1101" t="s">
        <v>1088</v>
      </c>
      <c r="G1101" t="s">
        <v>782</v>
      </c>
      <c r="H1101" t="s">
        <v>838</v>
      </c>
      <c r="I1101" t="s">
        <v>471</v>
      </c>
      <c r="J1101" s="2">
        <v>1060</v>
      </c>
      <c r="K1101" s="3">
        <v>27469.9</v>
      </c>
      <c r="L1101" t="s">
        <v>750</v>
      </c>
      <c r="M1101" t="s">
        <v>31</v>
      </c>
      <c r="N1101" t="s">
        <v>783</v>
      </c>
      <c r="O1101" t="s">
        <v>2881</v>
      </c>
      <c r="P1101" t="s">
        <v>22</v>
      </c>
      <c r="Q1101" s="1">
        <v>43949.739664351851</v>
      </c>
    </row>
    <row r="1102" spans="1:17" hidden="1" outlineLevel="2" x14ac:dyDescent="0.35">
      <c r="A1102" s="1">
        <v>43707</v>
      </c>
      <c r="B1102" t="s">
        <v>24</v>
      </c>
      <c r="C1102" t="s">
        <v>2890</v>
      </c>
      <c r="F1102" t="s">
        <v>1088</v>
      </c>
      <c r="G1102" t="s">
        <v>782</v>
      </c>
      <c r="H1102" t="s">
        <v>838</v>
      </c>
      <c r="I1102" t="s">
        <v>471</v>
      </c>
      <c r="J1102" s="2">
        <v>3330</v>
      </c>
      <c r="K1102" s="3">
        <v>86296.95</v>
      </c>
      <c r="L1102" t="s">
        <v>750</v>
      </c>
      <c r="M1102" t="s">
        <v>31</v>
      </c>
      <c r="N1102" t="s">
        <v>783</v>
      </c>
      <c r="O1102" t="s">
        <v>2881</v>
      </c>
      <c r="P1102" t="s">
        <v>22</v>
      </c>
      <c r="Q1102" s="1">
        <v>43949.739664351851</v>
      </c>
    </row>
    <row r="1103" spans="1:17" hidden="1" outlineLevel="2" x14ac:dyDescent="0.35">
      <c r="A1103" s="1">
        <v>43707</v>
      </c>
      <c r="B1103" t="s">
        <v>24</v>
      </c>
      <c r="C1103" t="s">
        <v>2891</v>
      </c>
      <c r="F1103" t="s">
        <v>1088</v>
      </c>
      <c r="G1103" t="s">
        <v>782</v>
      </c>
      <c r="H1103" t="s">
        <v>838</v>
      </c>
      <c r="I1103" t="s">
        <v>471</v>
      </c>
      <c r="J1103" s="2">
        <v>1060</v>
      </c>
      <c r="K1103" s="3">
        <v>27469.9</v>
      </c>
      <c r="L1103" t="s">
        <v>750</v>
      </c>
      <c r="M1103" t="s">
        <v>31</v>
      </c>
      <c r="N1103" t="s">
        <v>783</v>
      </c>
      <c r="O1103" t="s">
        <v>2881</v>
      </c>
      <c r="P1103" t="s">
        <v>22</v>
      </c>
      <c r="Q1103" s="1">
        <v>43949.739664351851</v>
      </c>
    </row>
    <row r="1104" spans="1:17" hidden="1" outlineLevel="2" x14ac:dyDescent="0.35">
      <c r="A1104" s="1">
        <v>43707</v>
      </c>
      <c r="B1104" t="s">
        <v>24</v>
      </c>
      <c r="C1104" t="s">
        <v>2892</v>
      </c>
      <c r="F1104" t="s">
        <v>1088</v>
      </c>
      <c r="G1104" t="s">
        <v>782</v>
      </c>
      <c r="H1104" t="s">
        <v>838</v>
      </c>
      <c r="I1104" t="s">
        <v>471</v>
      </c>
      <c r="J1104" s="2">
        <v>3330</v>
      </c>
      <c r="K1104" s="3">
        <v>86296.95</v>
      </c>
      <c r="L1104" t="s">
        <v>750</v>
      </c>
      <c r="M1104" t="s">
        <v>31</v>
      </c>
      <c r="N1104" t="s">
        <v>783</v>
      </c>
      <c r="O1104" t="s">
        <v>2881</v>
      </c>
      <c r="P1104" t="s">
        <v>22</v>
      </c>
      <c r="Q1104" s="1">
        <v>43949.739664351851</v>
      </c>
    </row>
    <row r="1105" spans="1:17" hidden="1" outlineLevel="2" x14ac:dyDescent="0.35">
      <c r="A1105" s="1">
        <v>43707</v>
      </c>
      <c r="B1105" t="s">
        <v>24</v>
      </c>
      <c r="C1105" t="s">
        <v>2893</v>
      </c>
      <c r="F1105" t="s">
        <v>1088</v>
      </c>
      <c r="G1105" t="s">
        <v>782</v>
      </c>
      <c r="H1105" t="s">
        <v>838</v>
      </c>
      <c r="I1105" t="s">
        <v>471</v>
      </c>
      <c r="J1105" s="2">
        <v>1060</v>
      </c>
      <c r="K1105" s="3">
        <v>27469.9</v>
      </c>
      <c r="L1105" t="s">
        <v>750</v>
      </c>
      <c r="M1105" t="s">
        <v>31</v>
      </c>
      <c r="N1105" t="s">
        <v>783</v>
      </c>
      <c r="O1105" t="s">
        <v>2881</v>
      </c>
      <c r="P1105" t="s">
        <v>22</v>
      </c>
      <c r="Q1105" s="1">
        <v>43949.739664351851</v>
      </c>
    </row>
    <row r="1106" spans="1:17" hidden="1" outlineLevel="2" x14ac:dyDescent="0.35">
      <c r="A1106" s="1">
        <v>43707</v>
      </c>
      <c r="B1106" t="s">
        <v>24</v>
      </c>
      <c r="C1106" t="s">
        <v>2894</v>
      </c>
      <c r="F1106" t="s">
        <v>1088</v>
      </c>
      <c r="G1106" t="s">
        <v>782</v>
      </c>
      <c r="H1106" t="s">
        <v>838</v>
      </c>
      <c r="I1106" t="s">
        <v>471</v>
      </c>
      <c r="J1106" s="2">
        <v>2195</v>
      </c>
      <c r="K1106" s="3">
        <v>56883.43</v>
      </c>
      <c r="L1106" t="s">
        <v>750</v>
      </c>
      <c r="M1106" t="s">
        <v>31</v>
      </c>
      <c r="N1106" t="s">
        <v>783</v>
      </c>
      <c r="O1106" t="s">
        <v>2881</v>
      </c>
      <c r="P1106" t="s">
        <v>22</v>
      </c>
      <c r="Q1106" s="1">
        <v>43949.739664351851</v>
      </c>
    </row>
    <row r="1107" spans="1:17" hidden="1" outlineLevel="1" collapsed="1" x14ac:dyDescent="0.35">
      <c r="K1107" s="3">
        <f>SUBTOTAL(9,K1088:K1106)</f>
        <v>791949.07000000007</v>
      </c>
      <c r="N1107" s="4" t="s">
        <v>3185</v>
      </c>
      <c r="Q1107" s="1">
        <f>SUBTOTAL(9,Q1080:Q1106)</f>
        <v>1186519.2923148139</v>
      </c>
    </row>
    <row r="1108" spans="1:17" hidden="1" outlineLevel="2" x14ac:dyDescent="0.35">
      <c r="A1108" s="1">
        <v>43747</v>
      </c>
      <c r="B1108" t="s">
        <v>24</v>
      </c>
      <c r="C1108" t="s">
        <v>1238</v>
      </c>
      <c r="D1108" t="s">
        <v>1239</v>
      </c>
      <c r="E1108" t="s">
        <v>1212</v>
      </c>
      <c r="F1108" t="s">
        <v>1240</v>
      </c>
      <c r="G1108" t="s">
        <v>1103</v>
      </c>
      <c r="H1108" t="s">
        <v>838</v>
      </c>
      <c r="I1108" t="s">
        <v>471</v>
      </c>
      <c r="J1108" s="2">
        <v>372</v>
      </c>
      <c r="K1108" s="3">
        <v>9606.9</v>
      </c>
      <c r="L1108" t="s">
        <v>750</v>
      </c>
      <c r="M1108" t="s">
        <v>31</v>
      </c>
      <c r="N1108" t="s">
        <v>1241</v>
      </c>
      <c r="P1108" t="s">
        <v>22</v>
      </c>
      <c r="Q1108" s="1">
        <v>43983.707465277781</v>
      </c>
    </row>
    <row r="1109" spans="1:17" hidden="1" outlineLevel="2" x14ac:dyDescent="0.35">
      <c r="A1109" s="1">
        <v>43747</v>
      </c>
      <c r="B1109" t="s">
        <v>24</v>
      </c>
      <c r="C1109" t="s">
        <v>1242</v>
      </c>
      <c r="D1109" t="s">
        <v>1239</v>
      </c>
      <c r="E1109" t="s">
        <v>1212</v>
      </c>
      <c r="F1109" t="s">
        <v>1240</v>
      </c>
      <c r="G1109" t="s">
        <v>1103</v>
      </c>
      <c r="H1109" t="s">
        <v>838</v>
      </c>
      <c r="I1109" t="s">
        <v>471</v>
      </c>
      <c r="J1109" s="2">
        <v>2321</v>
      </c>
      <c r="K1109" s="3">
        <v>59939.83</v>
      </c>
      <c r="L1109" t="s">
        <v>750</v>
      </c>
      <c r="M1109" t="s">
        <v>31</v>
      </c>
      <c r="N1109" t="s">
        <v>1241</v>
      </c>
      <c r="P1109" t="s">
        <v>22</v>
      </c>
      <c r="Q1109" s="1">
        <v>43983.707465277781</v>
      </c>
    </row>
    <row r="1110" spans="1:17" hidden="1" outlineLevel="2" x14ac:dyDescent="0.35">
      <c r="A1110" s="1">
        <v>43754</v>
      </c>
      <c r="B1110" t="s">
        <v>24</v>
      </c>
      <c r="C1110" t="s">
        <v>1250</v>
      </c>
      <c r="E1110" t="s">
        <v>1212</v>
      </c>
      <c r="F1110" t="s">
        <v>1251</v>
      </c>
      <c r="G1110" t="s">
        <v>1103</v>
      </c>
      <c r="H1110" t="s">
        <v>749</v>
      </c>
      <c r="J1110" s="2">
        <v>0</v>
      </c>
      <c r="K1110" s="3">
        <v>5500</v>
      </c>
      <c r="N1110" t="s">
        <v>1241</v>
      </c>
      <c r="P1110" t="s">
        <v>22</v>
      </c>
      <c r="Q1110" s="1">
        <v>43983.707465277781</v>
      </c>
    </row>
    <row r="1111" spans="1:17" hidden="1" outlineLevel="2" x14ac:dyDescent="0.35">
      <c r="A1111" s="1">
        <v>43754</v>
      </c>
      <c r="B1111" t="s">
        <v>24</v>
      </c>
      <c r="C1111" t="s">
        <v>1252</v>
      </c>
      <c r="D1111" t="s">
        <v>1253</v>
      </c>
      <c r="E1111" t="s">
        <v>1212</v>
      </c>
      <c r="F1111" t="s">
        <v>1254</v>
      </c>
      <c r="G1111" t="s">
        <v>1103</v>
      </c>
      <c r="H1111" t="s">
        <v>838</v>
      </c>
      <c r="I1111" t="s">
        <v>471</v>
      </c>
      <c r="J1111" s="2">
        <v>275</v>
      </c>
      <c r="K1111" s="3">
        <v>7084</v>
      </c>
      <c r="L1111" t="s">
        <v>750</v>
      </c>
      <c r="M1111" t="s">
        <v>31</v>
      </c>
      <c r="N1111" t="s">
        <v>1241</v>
      </c>
      <c r="P1111" t="s">
        <v>22</v>
      </c>
      <c r="Q1111" s="1">
        <v>43983.707465277781</v>
      </c>
    </row>
    <row r="1112" spans="1:17" hidden="1" outlineLevel="2" x14ac:dyDescent="0.35">
      <c r="A1112" s="1">
        <v>43754</v>
      </c>
      <c r="B1112" t="s">
        <v>24</v>
      </c>
      <c r="C1112" t="s">
        <v>1255</v>
      </c>
      <c r="D1112" t="s">
        <v>1253</v>
      </c>
      <c r="E1112" t="s">
        <v>1212</v>
      </c>
      <c r="F1112" t="s">
        <v>1254</v>
      </c>
      <c r="G1112" t="s">
        <v>1103</v>
      </c>
      <c r="H1112" t="s">
        <v>838</v>
      </c>
      <c r="I1112" t="s">
        <v>471</v>
      </c>
      <c r="J1112" s="2">
        <v>2919.95</v>
      </c>
      <c r="K1112" s="3">
        <v>75217.91</v>
      </c>
      <c r="L1112" t="s">
        <v>750</v>
      </c>
      <c r="M1112" t="s">
        <v>31</v>
      </c>
      <c r="N1112" t="s">
        <v>1241</v>
      </c>
      <c r="P1112" t="s">
        <v>22</v>
      </c>
      <c r="Q1112" s="1">
        <v>43983.707465277781</v>
      </c>
    </row>
    <row r="1113" spans="1:17" hidden="1" outlineLevel="2" x14ac:dyDescent="0.35">
      <c r="A1113" s="1">
        <v>43754</v>
      </c>
      <c r="B1113" t="s">
        <v>24</v>
      </c>
      <c r="C1113" t="s">
        <v>1256</v>
      </c>
      <c r="D1113" t="s">
        <v>1253</v>
      </c>
      <c r="E1113" t="s">
        <v>1212</v>
      </c>
      <c r="F1113" t="s">
        <v>1254</v>
      </c>
      <c r="G1113" t="s">
        <v>1103</v>
      </c>
      <c r="H1113" t="s">
        <v>838</v>
      </c>
      <c r="I1113" t="s">
        <v>471</v>
      </c>
      <c r="J1113" s="2">
        <v>247.81</v>
      </c>
      <c r="K1113" s="3">
        <v>6383.59</v>
      </c>
      <c r="L1113" t="s">
        <v>750</v>
      </c>
      <c r="M1113" t="s">
        <v>31</v>
      </c>
      <c r="N1113" t="s">
        <v>1241</v>
      </c>
      <c r="P1113" t="s">
        <v>22</v>
      </c>
      <c r="Q1113" s="1">
        <v>43983.707465277781</v>
      </c>
    </row>
    <row r="1114" spans="1:17" hidden="1" outlineLevel="2" x14ac:dyDescent="0.35">
      <c r="A1114" s="1">
        <v>43747</v>
      </c>
      <c r="B1114" t="s">
        <v>24</v>
      </c>
      <c r="C1114" t="s">
        <v>1732</v>
      </c>
      <c r="E1114" t="s">
        <v>1733</v>
      </c>
      <c r="F1114" t="s">
        <v>1734</v>
      </c>
      <c r="G1114" t="s">
        <v>1609</v>
      </c>
      <c r="H1114" t="s">
        <v>749</v>
      </c>
      <c r="J1114" s="2">
        <v>0</v>
      </c>
      <c r="K1114" s="3">
        <v>2656</v>
      </c>
      <c r="L1114" t="s">
        <v>750</v>
      </c>
      <c r="M1114" t="s">
        <v>31</v>
      </c>
      <c r="N1114" t="s">
        <v>1241</v>
      </c>
      <c r="P1114" t="s">
        <v>22</v>
      </c>
      <c r="Q1114" s="1">
        <v>43983.707465277781</v>
      </c>
    </row>
    <row r="1115" spans="1:17" hidden="1" outlineLevel="2" x14ac:dyDescent="0.35">
      <c r="A1115" s="1">
        <v>43747</v>
      </c>
      <c r="B1115" t="s">
        <v>24</v>
      </c>
      <c r="C1115" t="s">
        <v>1735</v>
      </c>
      <c r="E1115" t="s">
        <v>1736</v>
      </c>
      <c r="F1115" t="s">
        <v>1737</v>
      </c>
      <c r="G1115" t="s">
        <v>1609</v>
      </c>
      <c r="H1115" t="s">
        <v>749</v>
      </c>
      <c r="J1115" s="2">
        <v>0</v>
      </c>
      <c r="K1115" s="3">
        <v>1640</v>
      </c>
      <c r="L1115" t="s">
        <v>750</v>
      </c>
      <c r="M1115" t="s">
        <v>31</v>
      </c>
      <c r="N1115" t="s">
        <v>1241</v>
      </c>
      <c r="P1115" t="s">
        <v>22</v>
      </c>
      <c r="Q1115" s="1">
        <v>43983.707465277781</v>
      </c>
    </row>
    <row r="1116" spans="1:17" hidden="1" outlineLevel="2" x14ac:dyDescent="0.35">
      <c r="A1116" s="1">
        <v>43747</v>
      </c>
      <c r="B1116" t="s">
        <v>24</v>
      </c>
      <c r="C1116" t="s">
        <v>1738</v>
      </c>
      <c r="E1116" t="s">
        <v>1736</v>
      </c>
      <c r="F1116" t="s">
        <v>1737</v>
      </c>
      <c r="G1116" t="s">
        <v>1609</v>
      </c>
      <c r="H1116" t="s">
        <v>749</v>
      </c>
      <c r="J1116" s="2">
        <v>0</v>
      </c>
      <c r="K1116" s="3">
        <v>1136</v>
      </c>
      <c r="L1116" t="s">
        <v>750</v>
      </c>
      <c r="M1116" t="s">
        <v>31</v>
      </c>
      <c r="N1116" t="s">
        <v>1241</v>
      </c>
      <c r="P1116" t="s">
        <v>22</v>
      </c>
      <c r="Q1116" s="1">
        <v>43983.707465277781</v>
      </c>
    </row>
    <row r="1117" spans="1:17" hidden="1" outlineLevel="2" x14ac:dyDescent="0.35">
      <c r="A1117" s="1">
        <v>43747</v>
      </c>
      <c r="B1117" t="s">
        <v>24</v>
      </c>
      <c r="C1117" t="s">
        <v>1739</v>
      </c>
      <c r="E1117" t="s">
        <v>1736</v>
      </c>
      <c r="F1117" t="s">
        <v>1737</v>
      </c>
      <c r="G1117" t="s">
        <v>1609</v>
      </c>
      <c r="H1117" t="s">
        <v>749</v>
      </c>
      <c r="J1117" s="2">
        <v>0</v>
      </c>
      <c r="K1117" s="3">
        <v>1728</v>
      </c>
      <c r="L1117" t="s">
        <v>750</v>
      </c>
      <c r="M1117" t="s">
        <v>31</v>
      </c>
      <c r="N1117" t="s">
        <v>1241</v>
      </c>
      <c r="P1117" t="s">
        <v>22</v>
      </c>
      <c r="Q1117" s="1">
        <v>43983.707465277781</v>
      </c>
    </row>
    <row r="1118" spans="1:17" hidden="1" outlineLevel="2" x14ac:dyDescent="0.35">
      <c r="A1118" s="1">
        <v>43747</v>
      </c>
      <c r="B1118" t="s">
        <v>24</v>
      </c>
      <c r="C1118" t="s">
        <v>1740</v>
      </c>
      <c r="E1118" t="s">
        <v>1736</v>
      </c>
      <c r="F1118" t="s">
        <v>1737</v>
      </c>
      <c r="G1118" t="s">
        <v>1609</v>
      </c>
      <c r="H1118" t="s">
        <v>749</v>
      </c>
      <c r="J1118" s="2">
        <v>0</v>
      </c>
      <c r="K1118" s="3">
        <v>1592</v>
      </c>
      <c r="L1118" t="s">
        <v>750</v>
      </c>
      <c r="M1118" t="s">
        <v>31</v>
      </c>
      <c r="N1118" t="s">
        <v>1241</v>
      </c>
      <c r="P1118" t="s">
        <v>22</v>
      </c>
      <c r="Q1118" s="1">
        <v>43983.707465277781</v>
      </c>
    </row>
    <row r="1119" spans="1:17" hidden="1" outlineLevel="2" x14ac:dyDescent="0.35">
      <c r="A1119" s="1">
        <v>43747</v>
      </c>
      <c r="B1119" t="s">
        <v>24</v>
      </c>
      <c r="C1119" t="s">
        <v>1741</v>
      </c>
      <c r="E1119" t="s">
        <v>1093</v>
      </c>
      <c r="F1119" t="s">
        <v>1742</v>
      </c>
      <c r="G1119" t="s">
        <v>1609</v>
      </c>
      <c r="H1119" t="s">
        <v>838</v>
      </c>
      <c r="I1119" t="s">
        <v>471</v>
      </c>
      <c r="J1119" s="2">
        <v>73.099999999999994</v>
      </c>
      <c r="K1119" s="3">
        <v>1887.81</v>
      </c>
      <c r="L1119" t="s">
        <v>750</v>
      </c>
      <c r="M1119" t="s">
        <v>31</v>
      </c>
      <c r="N1119" t="s">
        <v>1241</v>
      </c>
      <c r="P1119" t="s">
        <v>22</v>
      </c>
      <c r="Q1119" s="1">
        <v>43983.707465277781</v>
      </c>
    </row>
    <row r="1120" spans="1:17" hidden="1" outlineLevel="2" x14ac:dyDescent="0.35">
      <c r="A1120" s="1">
        <v>43742</v>
      </c>
      <c r="B1120" t="s">
        <v>1111</v>
      </c>
      <c r="C1120" t="s">
        <v>2062</v>
      </c>
      <c r="E1120" t="s">
        <v>1736</v>
      </c>
      <c r="F1120" t="s">
        <v>2063</v>
      </c>
      <c r="G1120" t="s">
        <v>2040</v>
      </c>
      <c r="H1120" t="s">
        <v>1609</v>
      </c>
      <c r="J1120" s="2">
        <v>0</v>
      </c>
      <c r="K1120" s="3">
        <v>6096</v>
      </c>
      <c r="L1120" t="s">
        <v>750</v>
      </c>
      <c r="M1120" t="s">
        <v>31</v>
      </c>
      <c r="N1120" t="s">
        <v>1241</v>
      </c>
      <c r="O1120" t="s">
        <v>2064</v>
      </c>
      <c r="P1120" t="s">
        <v>22</v>
      </c>
      <c r="Q1120" s="1">
        <v>43983.707465277781</v>
      </c>
    </row>
    <row r="1121" spans="1:17" hidden="1" outlineLevel="2" x14ac:dyDescent="0.35">
      <c r="A1121" s="1">
        <v>43742</v>
      </c>
      <c r="B1121" t="s">
        <v>1111</v>
      </c>
      <c r="C1121" t="s">
        <v>2065</v>
      </c>
      <c r="E1121" t="s">
        <v>1733</v>
      </c>
      <c r="F1121" t="s">
        <v>2066</v>
      </c>
      <c r="G1121" t="s">
        <v>2040</v>
      </c>
      <c r="H1121" t="s">
        <v>1609</v>
      </c>
      <c r="J1121" s="2">
        <v>0</v>
      </c>
      <c r="K1121" s="3">
        <v>2656</v>
      </c>
      <c r="L1121" t="s">
        <v>750</v>
      </c>
      <c r="M1121" t="s">
        <v>31</v>
      </c>
      <c r="N1121" t="s">
        <v>1241</v>
      </c>
      <c r="O1121" t="s">
        <v>2064</v>
      </c>
      <c r="P1121" t="s">
        <v>22</v>
      </c>
      <c r="Q1121" s="1">
        <v>43983.707465277781</v>
      </c>
    </row>
    <row r="1122" spans="1:17" hidden="1" outlineLevel="2" x14ac:dyDescent="0.35">
      <c r="A1122" s="1">
        <v>43747</v>
      </c>
      <c r="B1122" t="s">
        <v>1111</v>
      </c>
      <c r="C1122" t="s">
        <v>2067</v>
      </c>
      <c r="E1122" t="s">
        <v>1093</v>
      </c>
      <c r="F1122" t="s">
        <v>2068</v>
      </c>
      <c r="G1122" t="s">
        <v>2040</v>
      </c>
      <c r="H1122" t="s">
        <v>1609</v>
      </c>
      <c r="I1122" t="s">
        <v>471</v>
      </c>
      <c r="J1122" s="2">
        <v>73.099999999999994</v>
      </c>
      <c r="K1122" s="3">
        <v>1887.81</v>
      </c>
      <c r="L1122" t="s">
        <v>750</v>
      </c>
      <c r="M1122" t="s">
        <v>31</v>
      </c>
      <c r="N1122" t="s">
        <v>1241</v>
      </c>
      <c r="O1122" t="s">
        <v>2069</v>
      </c>
      <c r="P1122" t="s">
        <v>22</v>
      </c>
      <c r="Q1122" s="1">
        <v>43983.707465277781</v>
      </c>
    </row>
    <row r="1123" spans="1:17" hidden="1" outlineLevel="2" x14ac:dyDescent="0.35">
      <c r="A1123" s="1">
        <v>43747</v>
      </c>
      <c r="B1123" t="s">
        <v>1100</v>
      </c>
      <c r="C1123" t="s">
        <v>2548</v>
      </c>
      <c r="D1123" t="s">
        <v>1239</v>
      </c>
      <c r="E1123" t="s">
        <v>1212</v>
      </c>
      <c r="F1123" t="s">
        <v>2549</v>
      </c>
      <c r="G1123" t="s">
        <v>2538</v>
      </c>
      <c r="H1123" t="s">
        <v>1103</v>
      </c>
      <c r="I1123" t="s">
        <v>471</v>
      </c>
      <c r="J1123" s="2">
        <v>2693</v>
      </c>
      <c r="K1123" s="3">
        <v>69546.73</v>
      </c>
      <c r="L1123" t="s">
        <v>750</v>
      </c>
      <c r="M1123" t="s">
        <v>31</v>
      </c>
      <c r="N1123" t="s">
        <v>1241</v>
      </c>
      <c r="O1123" t="s">
        <v>2550</v>
      </c>
      <c r="P1123" t="s">
        <v>22</v>
      </c>
      <c r="Q1123" s="1">
        <v>43983.707465277781</v>
      </c>
    </row>
    <row r="1124" spans="1:17" hidden="1" outlineLevel="2" x14ac:dyDescent="0.35">
      <c r="A1124" s="1">
        <v>43754</v>
      </c>
      <c r="B1124" t="s">
        <v>1100</v>
      </c>
      <c r="C1124" t="s">
        <v>2551</v>
      </c>
      <c r="D1124" t="s">
        <v>1253</v>
      </c>
      <c r="E1124" t="s">
        <v>1212</v>
      </c>
      <c r="F1124" t="s">
        <v>2552</v>
      </c>
      <c r="G1124" t="s">
        <v>2538</v>
      </c>
      <c r="H1124" t="s">
        <v>1103</v>
      </c>
      <c r="I1124" t="s">
        <v>471</v>
      </c>
      <c r="J1124" s="2">
        <v>3442.76</v>
      </c>
      <c r="K1124" s="3">
        <v>88685.5</v>
      </c>
      <c r="L1124" t="s">
        <v>750</v>
      </c>
      <c r="M1124" t="s">
        <v>31</v>
      </c>
      <c r="N1124" t="s">
        <v>1241</v>
      </c>
      <c r="O1124" t="s">
        <v>2553</v>
      </c>
      <c r="P1124" t="s">
        <v>22</v>
      </c>
      <c r="Q1124" s="1">
        <v>43983.707465277781</v>
      </c>
    </row>
    <row r="1125" spans="1:17" hidden="1" outlineLevel="2" x14ac:dyDescent="0.35">
      <c r="A1125" s="1">
        <v>43754</v>
      </c>
      <c r="B1125" t="s">
        <v>1100</v>
      </c>
      <c r="C1125" t="s">
        <v>2554</v>
      </c>
      <c r="E1125" t="s">
        <v>1212</v>
      </c>
      <c r="F1125" t="s">
        <v>2555</v>
      </c>
      <c r="G1125" t="s">
        <v>2538</v>
      </c>
      <c r="H1125" t="s">
        <v>1103</v>
      </c>
      <c r="J1125" s="2">
        <v>0</v>
      </c>
      <c r="K1125" s="3">
        <v>5500</v>
      </c>
      <c r="L1125" t="s">
        <v>750</v>
      </c>
      <c r="M1125" t="s">
        <v>31</v>
      </c>
      <c r="N1125" t="s">
        <v>1241</v>
      </c>
      <c r="O1125" t="s">
        <v>2556</v>
      </c>
      <c r="P1125" t="s">
        <v>22</v>
      </c>
      <c r="Q1125" s="1">
        <v>44092.612164351849</v>
      </c>
    </row>
    <row r="1126" spans="1:17" hidden="1" outlineLevel="1" collapsed="1" x14ac:dyDescent="0.35">
      <c r="K1126" s="3">
        <f>SUBTOTAL(9,K1120:K1125)</f>
        <v>174372.03999999998</v>
      </c>
      <c r="N1126" s="4" t="s">
        <v>3186</v>
      </c>
      <c r="Q1126" s="1">
        <f>SUBTOTAL(9,Q1108:Q1125)</f>
        <v>791815.63907407387</v>
      </c>
    </row>
    <row r="1127" spans="1:17" hidden="1" outlineLevel="2" x14ac:dyDescent="0.35">
      <c r="A1127" s="1">
        <v>43914</v>
      </c>
      <c r="B1127" t="s">
        <v>24</v>
      </c>
      <c r="C1127" t="s">
        <v>1092</v>
      </c>
      <c r="E1127" t="s">
        <v>1093</v>
      </c>
      <c r="F1127" t="s">
        <v>1094</v>
      </c>
      <c r="G1127" t="s">
        <v>877</v>
      </c>
      <c r="H1127" t="s">
        <v>838</v>
      </c>
      <c r="I1127" t="s">
        <v>471</v>
      </c>
      <c r="J1127" s="2">
        <v>2240</v>
      </c>
      <c r="K1127" s="3">
        <v>62294.400000000001</v>
      </c>
      <c r="L1127" t="s">
        <v>750</v>
      </c>
      <c r="M1127" t="s">
        <v>31</v>
      </c>
      <c r="N1127" t="s">
        <v>1095</v>
      </c>
      <c r="P1127" t="s">
        <v>22</v>
      </c>
      <c r="Q1127" s="1">
        <v>43949.722777777781</v>
      </c>
    </row>
    <row r="1128" spans="1:17" hidden="1" outlineLevel="1" collapsed="1" x14ac:dyDescent="0.35">
      <c r="K1128" s="3">
        <f>SUBTOTAL(9,K1127:K1127)</f>
        <v>62294.400000000001</v>
      </c>
      <c r="N1128" s="4" t="s">
        <v>3187</v>
      </c>
      <c r="Q1128" s="1">
        <f>SUBTOTAL(9,Q1127:Q1127)</f>
        <v>43949.722777777781</v>
      </c>
    </row>
    <row r="1129" spans="1:17" hidden="1" outlineLevel="2" x14ac:dyDescent="0.35">
      <c r="A1129" s="1">
        <v>43762</v>
      </c>
      <c r="B1129" t="s">
        <v>24</v>
      </c>
      <c r="C1129" t="s">
        <v>772</v>
      </c>
      <c r="D1129" t="s">
        <v>773</v>
      </c>
      <c r="F1129" t="s">
        <v>774</v>
      </c>
      <c r="G1129" t="s">
        <v>749</v>
      </c>
      <c r="H1129" t="s">
        <v>775</v>
      </c>
      <c r="J1129" s="2">
        <v>0</v>
      </c>
      <c r="K1129" s="3">
        <v>1359.57</v>
      </c>
      <c r="L1129" t="s">
        <v>750</v>
      </c>
      <c r="M1129" t="s">
        <v>31</v>
      </c>
      <c r="N1129" t="s">
        <v>776</v>
      </c>
      <c r="P1129" t="s">
        <v>22</v>
      </c>
      <c r="Q1129" s="1">
        <v>43949.727777777778</v>
      </c>
    </row>
    <row r="1130" spans="1:17" hidden="1" outlineLevel="2" x14ac:dyDescent="0.35">
      <c r="A1130" s="1">
        <v>43655</v>
      </c>
      <c r="B1130" t="s">
        <v>24</v>
      </c>
      <c r="C1130" t="s">
        <v>1124</v>
      </c>
      <c r="D1130" t="s">
        <v>1125</v>
      </c>
      <c r="F1130" t="s">
        <v>1126</v>
      </c>
      <c r="G1130" t="s">
        <v>1103</v>
      </c>
      <c r="H1130" t="s">
        <v>749</v>
      </c>
      <c r="J1130" s="2">
        <v>0</v>
      </c>
      <c r="K1130" s="3">
        <v>19822.2</v>
      </c>
      <c r="L1130" t="s">
        <v>750</v>
      </c>
      <c r="M1130" t="s">
        <v>31</v>
      </c>
      <c r="N1130" t="s">
        <v>776</v>
      </c>
      <c r="P1130" t="s">
        <v>22</v>
      </c>
      <c r="Q1130" s="1">
        <v>43889.652592592603</v>
      </c>
    </row>
    <row r="1131" spans="1:17" hidden="1" outlineLevel="2" x14ac:dyDescent="0.35">
      <c r="A1131" s="1">
        <v>43661</v>
      </c>
      <c r="B1131" t="s">
        <v>24</v>
      </c>
      <c r="C1131" t="s">
        <v>1140</v>
      </c>
      <c r="D1131" t="s">
        <v>1125</v>
      </c>
      <c r="F1131" t="s">
        <v>1141</v>
      </c>
      <c r="G1131" t="s">
        <v>1103</v>
      </c>
      <c r="H1131" t="s">
        <v>749</v>
      </c>
      <c r="J1131" s="2">
        <v>0</v>
      </c>
      <c r="K1131" s="3">
        <v>1650.78</v>
      </c>
      <c r="L1131" t="s">
        <v>750</v>
      </c>
      <c r="M1131" t="s">
        <v>31</v>
      </c>
      <c r="N1131" t="s">
        <v>776</v>
      </c>
      <c r="P1131" t="s">
        <v>22</v>
      </c>
      <c r="Q1131" s="1">
        <v>43889.652592592603</v>
      </c>
    </row>
    <row r="1132" spans="1:17" hidden="1" outlineLevel="2" x14ac:dyDescent="0.35">
      <c r="A1132" s="1">
        <v>43738</v>
      </c>
      <c r="B1132" t="s">
        <v>24</v>
      </c>
      <c r="C1132" t="s">
        <v>1232</v>
      </c>
      <c r="D1132" t="s">
        <v>1125</v>
      </c>
      <c r="F1132" t="s">
        <v>1233</v>
      </c>
      <c r="G1132" t="s">
        <v>1103</v>
      </c>
      <c r="H1132" t="s">
        <v>749</v>
      </c>
      <c r="J1132" s="2">
        <v>0</v>
      </c>
      <c r="K1132" s="3">
        <v>1643.81</v>
      </c>
      <c r="L1132" t="s">
        <v>750</v>
      </c>
      <c r="M1132" t="s">
        <v>31</v>
      </c>
      <c r="N1132" t="s">
        <v>776</v>
      </c>
      <c r="P1132" t="s">
        <v>22</v>
      </c>
      <c r="Q1132" s="1">
        <v>43889.652592592603</v>
      </c>
    </row>
    <row r="1133" spans="1:17" hidden="1" outlineLevel="2" x14ac:dyDescent="0.35">
      <c r="A1133" s="1">
        <v>43762</v>
      </c>
      <c r="B1133" t="s">
        <v>24</v>
      </c>
      <c r="C1133" t="s">
        <v>1263</v>
      </c>
      <c r="D1133" t="s">
        <v>1125</v>
      </c>
      <c r="F1133" t="s">
        <v>1264</v>
      </c>
      <c r="G1133" t="s">
        <v>1103</v>
      </c>
      <c r="H1133" t="s">
        <v>749</v>
      </c>
      <c r="J1133" s="2">
        <v>0</v>
      </c>
      <c r="K1133" s="3">
        <v>1359.57</v>
      </c>
      <c r="L1133" t="s">
        <v>750</v>
      </c>
      <c r="M1133" t="s">
        <v>31</v>
      </c>
      <c r="N1133" t="s">
        <v>776</v>
      </c>
      <c r="P1133" t="s">
        <v>22</v>
      </c>
      <c r="Q1133" s="1">
        <v>43889.652592592603</v>
      </c>
    </row>
    <row r="1134" spans="1:17" hidden="1" outlineLevel="2" x14ac:dyDescent="0.35">
      <c r="A1134" s="1">
        <v>43805</v>
      </c>
      <c r="B1134" t="s">
        <v>24</v>
      </c>
      <c r="C1134" t="s">
        <v>1311</v>
      </c>
      <c r="D1134" t="s">
        <v>1125</v>
      </c>
      <c r="F1134" t="s">
        <v>1312</v>
      </c>
      <c r="G1134" t="s">
        <v>1103</v>
      </c>
      <c r="H1134" t="s">
        <v>749</v>
      </c>
      <c r="J1134" s="2">
        <v>0</v>
      </c>
      <c r="K1134" s="3">
        <v>1292.6500000000001</v>
      </c>
      <c r="L1134" t="s">
        <v>750</v>
      </c>
      <c r="M1134" t="s">
        <v>31</v>
      </c>
      <c r="N1134" t="s">
        <v>776</v>
      </c>
      <c r="P1134" t="s">
        <v>22</v>
      </c>
      <c r="Q1134" s="1">
        <v>43889.652592592603</v>
      </c>
    </row>
    <row r="1135" spans="1:17" hidden="1" outlineLevel="2" x14ac:dyDescent="0.35">
      <c r="A1135" s="1">
        <v>43655</v>
      </c>
      <c r="B1135" t="s">
        <v>1100</v>
      </c>
      <c r="C1135" t="s">
        <v>2244</v>
      </c>
      <c r="D1135" t="s">
        <v>1125</v>
      </c>
      <c r="F1135" t="s">
        <v>2245</v>
      </c>
      <c r="G1135" t="s">
        <v>2246</v>
      </c>
      <c r="H1135" t="s">
        <v>1103</v>
      </c>
      <c r="J1135" s="2">
        <v>0</v>
      </c>
      <c r="K1135" s="3">
        <v>19822.2</v>
      </c>
      <c r="L1135" t="s">
        <v>750</v>
      </c>
      <c r="M1135" t="s">
        <v>31</v>
      </c>
      <c r="N1135" t="s">
        <v>776</v>
      </c>
      <c r="O1135" t="s">
        <v>2247</v>
      </c>
      <c r="P1135" t="s">
        <v>22</v>
      </c>
      <c r="Q1135" s="1">
        <v>43889.652592592603</v>
      </c>
    </row>
    <row r="1136" spans="1:17" hidden="1" outlineLevel="2" x14ac:dyDescent="0.35">
      <c r="A1136" s="1">
        <v>43661</v>
      </c>
      <c r="B1136" t="s">
        <v>1100</v>
      </c>
      <c r="C1136" t="s">
        <v>2248</v>
      </c>
      <c r="D1136" t="s">
        <v>1125</v>
      </c>
      <c r="F1136" t="s">
        <v>2245</v>
      </c>
      <c r="G1136" t="s">
        <v>2246</v>
      </c>
      <c r="H1136" t="s">
        <v>1103</v>
      </c>
      <c r="J1136" s="2">
        <v>0</v>
      </c>
      <c r="K1136" s="3">
        <v>1650.78</v>
      </c>
      <c r="L1136" t="s">
        <v>750</v>
      </c>
      <c r="M1136" t="s">
        <v>31</v>
      </c>
      <c r="N1136" t="s">
        <v>776</v>
      </c>
      <c r="O1136" t="s">
        <v>2249</v>
      </c>
      <c r="P1136" t="s">
        <v>22</v>
      </c>
      <c r="Q1136" s="1">
        <v>43889.652592592603</v>
      </c>
    </row>
    <row r="1137" spans="1:17" hidden="1" outlineLevel="2" x14ac:dyDescent="0.35">
      <c r="A1137" s="1">
        <v>43738</v>
      </c>
      <c r="B1137" t="s">
        <v>1100</v>
      </c>
      <c r="C1137" t="s">
        <v>2270</v>
      </c>
      <c r="D1137" t="s">
        <v>1125</v>
      </c>
      <c r="F1137" t="s">
        <v>2271</v>
      </c>
      <c r="G1137" t="s">
        <v>2246</v>
      </c>
      <c r="H1137" t="s">
        <v>1103</v>
      </c>
      <c r="J1137" s="2">
        <v>0</v>
      </c>
      <c r="K1137" s="3">
        <v>1643.81</v>
      </c>
      <c r="L1137" t="s">
        <v>750</v>
      </c>
      <c r="M1137" t="s">
        <v>31</v>
      </c>
      <c r="N1137" t="s">
        <v>776</v>
      </c>
      <c r="O1137" t="s">
        <v>2272</v>
      </c>
      <c r="P1137" t="s">
        <v>22</v>
      </c>
      <c r="Q1137" s="1">
        <v>43889.652592592603</v>
      </c>
    </row>
    <row r="1138" spans="1:17" hidden="1" outlineLevel="2" x14ac:dyDescent="0.35">
      <c r="A1138" s="1">
        <v>43762</v>
      </c>
      <c r="B1138" t="s">
        <v>1100</v>
      </c>
      <c r="C1138" t="s">
        <v>2276</v>
      </c>
      <c r="D1138" t="s">
        <v>1125</v>
      </c>
      <c r="F1138" t="s">
        <v>2245</v>
      </c>
      <c r="G1138" t="s">
        <v>2246</v>
      </c>
      <c r="H1138" t="s">
        <v>1103</v>
      </c>
      <c r="J1138" s="2">
        <v>0</v>
      </c>
      <c r="K1138" s="3">
        <v>1359.57</v>
      </c>
      <c r="L1138" t="s">
        <v>750</v>
      </c>
      <c r="M1138" t="s">
        <v>31</v>
      </c>
      <c r="N1138" t="s">
        <v>776</v>
      </c>
      <c r="O1138" t="s">
        <v>2277</v>
      </c>
      <c r="P1138" t="s">
        <v>22</v>
      </c>
      <c r="Q1138" s="1">
        <v>43889.652592592603</v>
      </c>
    </row>
    <row r="1139" spans="1:17" hidden="1" outlineLevel="2" x14ac:dyDescent="0.35">
      <c r="A1139" s="1">
        <v>43805</v>
      </c>
      <c r="B1139" t="s">
        <v>1100</v>
      </c>
      <c r="C1139" t="s">
        <v>2283</v>
      </c>
      <c r="D1139" t="s">
        <v>1125</v>
      </c>
      <c r="F1139" t="s">
        <v>2284</v>
      </c>
      <c r="G1139" t="s">
        <v>2246</v>
      </c>
      <c r="H1139" t="s">
        <v>1103</v>
      </c>
      <c r="J1139" s="2">
        <v>0</v>
      </c>
      <c r="K1139" s="3">
        <v>1292.6500000000001</v>
      </c>
      <c r="L1139" t="s">
        <v>750</v>
      </c>
      <c r="M1139" t="s">
        <v>31</v>
      </c>
      <c r="N1139" t="s">
        <v>776</v>
      </c>
      <c r="O1139" t="s">
        <v>2285</v>
      </c>
      <c r="P1139" t="s">
        <v>22</v>
      </c>
      <c r="Q1139" s="1">
        <v>43889.652592592603</v>
      </c>
    </row>
    <row r="1140" spans="1:17" hidden="1" outlineLevel="1" collapsed="1" x14ac:dyDescent="0.35">
      <c r="K1140" s="3">
        <f>SUBTOTAL(9,K1135:K1139)</f>
        <v>25769.010000000002</v>
      </c>
      <c r="N1140" s="4" t="s">
        <v>3188</v>
      </c>
      <c r="Q1140" s="1">
        <f>SUBTOTAL(9,Q1129:Q1139)</f>
        <v>482846.2537037037</v>
      </c>
    </row>
    <row r="1141" spans="1:17" hidden="1" outlineLevel="2" x14ac:dyDescent="0.35">
      <c r="A1141" s="1">
        <v>43655</v>
      </c>
      <c r="B1141" t="s">
        <v>1100</v>
      </c>
      <c r="C1141" t="s">
        <v>1101</v>
      </c>
      <c r="D1141" t="s">
        <v>536</v>
      </c>
      <c r="E1141" t="s">
        <v>537</v>
      </c>
      <c r="F1141" t="s">
        <v>1102</v>
      </c>
      <c r="G1141" t="s">
        <v>1099</v>
      </c>
      <c r="H1141" t="s">
        <v>1103</v>
      </c>
      <c r="I1141" t="s">
        <v>471</v>
      </c>
      <c r="J1141" s="2">
        <v>1300</v>
      </c>
      <c r="K1141" s="3">
        <v>33208.5</v>
      </c>
      <c r="L1141" t="s">
        <v>750</v>
      </c>
      <c r="M1141" t="s">
        <v>31</v>
      </c>
      <c r="N1141" t="s">
        <v>1104</v>
      </c>
      <c r="O1141" t="s">
        <v>1105</v>
      </c>
      <c r="P1141" t="s">
        <v>22</v>
      </c>
      <c r="Q1141" s="1">
        <v>43889.652592592603</v>
      </c>
    </row>
    <row r="1142" spans="1:17" hidden="1" outlineLevel="2" x14ac:dyDescent="0.35">
      <c r="A1142" s="1">
        <v>43787</v>
      </c>
      <c r="B1142" t="s">
        <v>1100</v>
      </c>
      <c r="C1142" t="s">
        <v>1108</v>
      </c>
      <c r="D1142" t="s">
        <v>536</v>
      </c>
      <c r="E1142" t="s">
        <v>537</v>
      </c>
      <c r="F1142" t="s">
        <v>1109</v>
      </c>
      <c r="G1142" t="s">
        <v>1099</v>
      </c>
      <c r="H1142" t="s">
        <v>1103</v>
      </c>
      <c r="I1142" t="s">
        <v>471</v>
      </c>
      <c r="J1142" s="2">
        <v>-1300</v>
      </c>
      <c r="K1142" s="3">
        <v>-33267</v>
      </c>
      <c r="L1142" t="s">
        <v>750</v>
      </c>
      <c r="M1142" t="s">
        <v>31</v>
      </c>
      <c r="N1142" t="s">
        <v>1104</v>
      </c>
      <c r="O1142" t="s">
        <v>1110</v>
      </c>
      <c r="P1142" t="s">
        <v>22</v>
      </c>
      <c r="Q1142" s="1">
        <v>43928.500451388893</v>
      </c>
    </row>
    <row r="1143" spans="1:17" hidden="1" outlineLevel="2" x14ac:dyDescent="0.35">
      <c r="A1143" s="1">
        <v>43819</v>
      </c>
      <c r="B1143" t="s">
        <v>1111</v>
      </c>
      <c r="C1143" t="s">
        <v>1112</v>
      </c>
      <c r="D1143" t="s">
        <v>1113</v>
      </c>
      <c r="E1143" t="s">
        <v>1114</v>
      </c>
      <c r="F1143" t="s">
        <v>1115</v>
      </c>
      <c r="G1143" t="s">
        <v>1099</v>
      </c>
      <c r="H1143" t="s">
        <v>1116</v>
      </c>
      <c r="I1143" t="s">
        <v>471</v>
      </c>
      <c r="J1143" s="2">
        <v>-1500</v>
      </c>
      <c r="K1143" s="3">
        <v>-38167.5</v>
      </c>
      <c r="L1143" t="s">
        <v>750</v>
      </c>
      <c r="M1143" t="s">
        <v>31</v>
      </c>
      <c r="N1143" t="s">
        <v>1104</v>
      </c>
      <c r="P1143" t="s">
        <v>22</v>
      </c>
      <c r="Q1143" s="1">
        <v>43948.583518518521</v>
      </c>
    </row>
    <row r="1144" spans="1:17" hidden="1" outlineLevel="2" x14ac:dyDescent="0.35">
      <c r="A1144" s="1">
        <v>43655</v>
      </c>
      <c r="B1144" t="s">
        <v>24</v>
      </c>
      <c r="C1144" t="s">
        <v>1127</v>
      </c>
      <c r="F1144" t="s">
        <v>1128</v>
      </c>
      <c r="G1144" t="s">
        <v>1103</v>
      </c>
      <c r="H1144" t="s">
        <v>838</v>
      </c>
      <c r="I1144" t="s">
        <v>471</v>
      </c>
      <c r="J1144" s="2">
        <v>1300</v>
      </c>
      <c r="K1144" s="3">
        <v>33208.5</v>
      </c>
      <c r="L1144" t="s">
        <v>750</v>
      </c>
      <c r="M1144" t="s">
        <v>31</v>
      </c>
      <c r="N1144" t="s">
        <v>1104</v>
      </c>
      <c r="P1144" t="s">
        <v>22</v>
      </c>
      <c r="Q1144" s="1">
        <v>43889.652592592603</v>
      </c>
    </row>
    <row r="1145" spans="1:17" hidden="1" outlineLevel="2" x14ac:dyDescent="0.35">
      <c r="A1145" s="1">
        <v>43787</v>
      </c>
      <c r="B1145" t="s">
        <v>24</v>
      </c>
      <c r="C1145" t="s">
        <v>1290</v>
      </c>
      <c r="D1145" t="s">
        <v>536</v>
      </c>
      <c r="E1145" t="s">
        <v>537</v>
      </c>
      <c r="F1145" t="s">
        <v>1291</v>
      </c>
      <c r="G1145" t="s">
        <v>1103</v>
      </c>
      <c r="H1145" t="s">
        <v>838</v>
      </c>
      <c r="I1145" t="s">
        <v>471</v>
      </c>
      <c r="J1145" s="2">
        <v>1500</v>
      </c>
      <c r="K1145" s="3">
        <v>38385</v>
      </c>
      <c r="L1145" t="s">
        <v>750</v>
      </c>
      <c r="M1145" t="s">
        <v>31</v>
      </c>
      <c r="N1145" t="s">
        <v>1104</v>
      </c>
      <c r="P1145" t="s">
        <v>22</v>
      </c>
      <c r="Q1145" s="1">
        <v>43949.581342592603</v>
      </c>
    </row>
    <row r="1146" spans="1:17" hidden="1" outlineLevel="2" x14ac:dyDescent="0.35">
      <c r="A1146" s="1">
        <v>43655</v>
      </c>
      <c r="B1146" t="s">
        <v>24</v>
      </c>
      <c r="C1146" t="s">
        <v>1606</v>
      </c>
      <c r="D1146" t="s">
        <v>1607</v>
      </c>
      <c r="F1146" t="s">
        <v>1608</v>
      </c>
      <c r="G1146" t="s">
        <v>1609</v>
      </c>
      <c r="H1146" t="s">
        <v>749</v>
      </c>
      <c r="J1146" s="2">
        <v>0</v>
      </c>
      <c r="K1146" s="3">
        <v>25000</v>
      </c>
      <c r="L1146" t="s">
        <v>750</v>
      </c>
      <c r="M1146" t="s">
        <v>31</v>
      </c>
      <c r="N1146" t="s">
        <v>1104</v>
      </c>
      <c r="P1146" t="s">
        <v>22</v>
      </c>
      <c r="Q1146" s="1">
        <v>43949.722777777781</v>
      </c>
    </row>
    <row r="1147" spans="1:17" hidden="1" outlineLevel="2" x14ac:dyDescent="0.35">
      <c r="A1147" s="1">
        <v>43800</v>
      </c>
      <c r="B1147" t="s">
        <v>24</v>
      </c>
      <c r="C1147" t="s">
        <v>1770</v>
      </c>
      <c r="D1147" t="s">
        <v>1771</v>
      </c>
      <c r="F1147" t="s">
        <v>1772</v>
      </c>
      <c r="G1147" t="s">
        <v>1609</v>
      </c>
      <c r="H1147" t="s">
        <v>749</v>
      </c>
      <c r="J1147" s="2">
        <v>0</v>
      </c>
      <c r="K1147" s="3">
        <v>39680</v>
      </c>
      <c r="N1147" t="s">
        <v>1104</v>
      </c>
      <c r="P1147" t="s">
        <v>22</v>
      </c>
      <c r="Q1147" s="1">
        <v>44090.63009259259</v>
      </c>
    </row>
    <row r="1148" spans="1:17" hidden="1" outlineLevel="2" x14ac:dyDescent="0.35">
      <c r="A1148" s="1">
        <v>43830</v>
      </c>
      <c r="B1148" t="s">
        <v>24</v>
      </c>
      <c r="C1148" t="s">
        <v>1816</v>
      </c>
      <c r="D1148" t="s">
        <v>1817</v>
      </c>
      <c r="F1148" t="s">
        <v>1818</v>
      </c>
      <c r="G1148" t="s">
        <v>1609</v>
      </c>
      <c r="H1148" t="s">
        <v>749</v>
      </c>
      <c r="J1148" s="2">
        <v>0</v>
      </c>
      <c r="K1148" s="3">
        <v>37200</v>
      </c>
      <c r="L1148" t="s">
        <v>750</v>
      </c>
      <c r="M1148" t="s">
        <v>31</v>
      </c>
      <c r="N1148" t="s">
        <v>1104</v>
      </c>
      <c r="P1148" t="s">
        <v>22</v>
      </c>
      <c r="Q1148" s="1">
        <v>43949.722777777781</v>
      </c>
    </row>
    <row r="1149" spans="1:17" hidden="1" outlineLevel="2" x14ac:dyDescent="0.35">
      <c r="A1149" s="1">
        <v>43830</v>
      </c>
      <c r="B1149" t="s">
        <v>24</v>
      </c>
      <c r="C1149" t="s">
        <v>1819</v>
      </c>
      <c r="D1149" t="s">
        <v>925</v>
      </c>
      <c r="F1149" t="s">
        <v>1820</v>
      </c>
      <c r="G1149" t="s">
        <v>1609</v>
      </c>
      <c r="H1149" t="s">
        <v>749</v>
      </c>
      <c r="J1149" s="2">
        <v>0</v>
      </c>
      <c r="K1149" s="3">
        <v>37200</v>
      </c>
      <c r="L1149" t="s">
        <v>750</v>
      </c>
      <c r="M1149" t="s">
        <v>31</v>
      </c>
      <c r="N1149" t="s">
        <v>1104</v>
      </c>
      <c r="P1149" t="s">
        <v>22</v>
      </c>
      <c r="Q1149" s="1">
        <v>43949.722777777781</v>
      </c>
    </row>
    <row r="1150" spans="1:17" hidden="1" outlineLevel="2" x14ac:dyDescent="0.35">
      <c r="A1150" s="1">
        <v>43819</v>
      </c>
      <c r="B1150" t="s">
        <v>24</v>
      </c>
      <c r="C1150" t="s">
        <v>1823</v>
      </c>
      <c r="D1150" t="s">
        <v>1113</v>
      </c>
      <c r="E1150" t="s">
        <v>1114</v>
      </c>
      <c r="F1150" t="s">
        <v>1824</v>
      </c>
      <c r="G1150" t="s">
        <v>1116</v>
      </c>
      <c r="H1150" t="s">
        <v>838</v>
      </c>
      <c r="I1150" t="s">
        <v>471</v>
      </c>
      <c r="J1150" s="2">
        <v>1100</v>
      </c>
      <c r="K1150" s="3">
        <v>27989.5</v>
      </c>
      <c r="L1150" t="s">
        <v>750</v>
      </c>
      <c r="M1150" t="s">
        <v>31</v>
      </c>
      <c r="N1150" t="s">
        <v>1104</v>
      </c>
      <c r="P1150" t="s">
        <v>22</v>
      </c>
      <c r="Q1150" s="1">
        <v>43947.617083333331</v>
      </c>
    </row>
    <row r="1151" spans="1:17" hidden="1" outlineLevel="2" x14ac:dyDescent="0.35">
      <c r="A1151" s="1">
        <v>43830</v>
      </c>
      <c r="B1151" t="s">
        <v>722</v>
      </c>
      <c r="C1151" t="s">
        <v>2611</v>
      </c>
      <c r="D1151" t="s">
        <v>724</v>
      </c>
      <c r="F1151" t="s">
        <v>2612</v>
      </c>
      <c r="G1151" t="s">
        <v>2607</v>
      </c>
      <c r="H1151" t="s">
        <v>1099</v>
      </c>
      <c r="J1151" s="2">
        <v>0</v>
      </c>
      <c r="K1151" s="3">
        <v>495</v>
      </c>
      <c r="L1151" t="s">
        <v>750</v>
      </c>
      <c r="M1151" t="s">
        <v>31</v>
      </c>
      <c r="N1151" t="s">
        <v>1104</v>
      </c>
      <c r="P1151" t="s">
        <v>22</v>
      </c>
      <c r="Q1151" s="1">
        <v>43947.656805555547</v>
      </c>
    </row>
    <row r="1152" spans="1:17" hidden="1" outlineLevel="2" x14ac:dyDescent="0.35">
      <c r="A1152" s="1">
        <v>43655</v>
      </c>
      <c r="B1152" t="s">
        <v>1111</v>
      </c>
      <c r="C1152" t="s">
        <v>2774</v>
      </c>
      <c r="D1152" t="s">
        <v>1607</v>
      </c>
      <c r="F1152" t="s">
        <v>2775</v>
      </c>
      <c r="G1152" t="s">
        <v>2776</v>
      </c>
      <c r="H1152" t="s">
        <v>1609</v>
      </c>
      <c r="J1152" s="2">
        <v>0</v>
      </c>
      <c r="K1152" s="3">
        <v>25000</v>
      </c>
      <c r="L1152" t="s">
        <v>750</v>
      </c>
      <c r="M1152" t="s">
        <v>31</v>
      </c>
      <c r="N1152" t="s">
        <v>1104</v>
      </c>
      <c r="O1152" t="s">
        <v>2777</v>
      </c>
      <c r="P1152" t="s">
        <v>22</v>
      </c>
      <c r="Q1152" s="1">
        <v>43956.517511574071</v>
      </c>
    </row>
    <row r="1153" spans="1:17" hidden="1" outlineLevel="2" x14ac:dyDescent="0.35">
      <c r="A1153" s="1">
        <v>43762</v>
      </c>
      <c r="B1153" t="s">
        <v>1111</v>
      </c>
      <c r="C1153" t="s">
        <v>2781</v>
      </c>
      <c r="D1153" t="s">
        <v>1771</v>
      </c>
      <c r="F1153" t="s">
        <v>2782</v>
      </c>
      <c r="G1153" t="s">
        <v>2776</v>
      </c>
      <c r="H1153" t="s">
        <v>1609</v>
      </c>
      <c r="J1153" s="2">
        <v>0</v>
      </c>
      <c r="K1153" s="3">
        <v>39680</v>
      </c>
      <c r="L1153" t="s">
        <v>750</v>
      </c>
      <c r="M1153" t="s">
        <v>31</v>
      </c>
      <c r="N1153" t="s">
        <v>1104</v>
      </c>
      <c r="O1153" t="s">
        <v>2783</v>
      </c>
      <c r="P1153" t="s">
        <v>22</v>
      </c>
      <c r="Q1153" s="1">
        <v>44090.629699074067</v>
      </c>
    </row>
    <row r="1154" spans="1:17" hidden="1" outlineLevel="2" x14ac:dyDescent="0.35">
      <c r="A1154" s="1">
        <v>43787</v>
      </c>
      <c r="B1154" t="s">
        <v>1100</v>
      </c>
      <c r="C1154" t="s">
        <v>1108</v>
      </c>
      <c r="D1154" t="s">
        <v>536</v>
      </c>
      <c r="E1154" t="s">
        <v>537</v>
      </c>
      <c r="F1154" t="s">
        <v>2784</v>
      </c>
      <c r="G1154" t="s">
        <v>2776</v>
      </c>
      <c r="H1154" t="s">
        <v>1103</v>
      </c>
      <c r="I1154" t="s">
        <v>471</v>
      </c>
      <c r="J1154" s="2">
        <v>2800</v>
      </c>
      <c r="K1154" s="3">
        <v>71652</v>
      </c>
      <c r="L1154" t="s">
        <v>750</v>
      </c>
      <c r="M1154" t="s">
        <v>31</v>
      </c>
      <c r="N1154" t="s">
        <v>1104</v>
      </c>
      <c r="O1154" t="s">
        <v>1110</v>
      </c>
      <c r="P1154" t="s">
        <v>22</v>
      </c>
      <c r="Q1154" s="1">
        <v>43956.517939814818</v>
      </c>
    </row>
    <row r="1155" spans="1:17" hidden="1" outlineLevel="2" x14ac:dyDescent="0.35">
      <c r="A1155" s="1">
        <v>43819</v>
      </c>
      <c r="B1155" t="s">
        <v>1111</v>
      </c>
      <c r="C1155" t="s">
        <v>1112</v>
      </c>
      <c r="D1155" t="s">
        <v>1113</v>
      </c>
      <c r="E1155" t="s">
        <v>1114</v>
      </c>
      <c r="F1155" t="s">
        <v>2785</v>
      </c>
      <c r="G1155" t="s">
        <v>2776</v>
      </c>
      <c r="H1155" t="s">
        <v>1116</v>
      </c>
      <c r="I1155" t="s">
        <v>471</v>
      </c>
      <c r="J1155" s="2">
        <v>2600</v>
      </c>
      <c r="K1155" s="3">
        <v>66157</v>
      </c>
      <c r="L1155" t="s">
        <v>750</v>
      </c>
      <c r="M1155" t="s">
        <v>31</v>
      </c>
      <c r="N1155" t="s">
        <v>1104</v>
      </c>
      <c r="O1155" t="s">
        <v>2786</v>
      </c>
      <c r="P1155" t="s">
        <v>22</v>
      </c>
      <c r="Q1155" s="1">
        <v>43949.731909722221</v>
      </c>
    </row>
    <row r="1156" spans="1:17" hidden="1" outlineLevel="2" x14ac:dyDescent="0.35">
      <c r="A1156" s="1">
        <v>43830</v>
      </c>
      <c r="B1156" t="s">
        <v>1111</v>
      </c>
      <c r="C1156" t="s">
        <v>2843</v>
      </c>
      <c r="D1156" t="s">
        <v>925</v>
      </c>
      <c r="F1156" t="s">
        <v>2844</v>
      </c>
      <c r="G1156" t="s">
        <v>2776</v>
      </c>
      <c r="H1156" t="s">
        <v>1609</v>
      </c>
      <c r="J1156" s="2">
        <v>0</v>
      </c>
      <c r="K1156" s="3">
        <v>37200</v>
      </c>
      <c r="L1156" t="s">
        <v>750</v>
      </c>
      <c r="M1156" t="s">
        <v>31</v>
      </c>
      <c r="N1156" t="s">
        <v>1104</v>
      </c>
      <c r="O1156" t="s">
        <v>2845</v>
      </c>
      <c r="P1156" t="s">
        <v>22</v>
      </c>
      <c r="Q1156" s="1">
        <v>43889.652592592603</v>
      </c>
    </row>
    <row r="1157" spans="1:17" hidden="1" outlineLevel="2" x14ac:dyDescent="0.35">
      <c r="A1157" s="1">
        <v>43830</v>
      </c>
      <c r="B1157" t="s">
        <v>1111</v>
      </c>
      <c r="C1157" t="s">
        <v>2846</v>
      </c>
      <c r="D1157" t="s">
        <v>1817</v>
      </c>
      <c r="F1157" t="s">
        <v>2844</v>
      </c>
      <c r="G1157" t="s">
        <v>2776</v>
      </c>
      <c r="H1157" t="s">
        <v>1609</v>
      </c>
      <c r="J1157" s="2">
        <v>0</v>
      </c>
      <c r="K1157" s="3">
        <v>37200</v>
      </c>
      <c r="L1157" t="s">
        <v>750</v>
      </c>
      <c r="M1157" t="s">
        <v>31</v>
      </c>
      <c r="N1157" t="s">
        <v>1104</v>
      </c>
      <c r="O1157" t="s">
        <v>2847</v>
      </c>
      <c r="P1157" t="s">
        <v>22</v>
      </c>
      <c r="Q1157" s="1">
        <v>43889.652592592603</v>
      </c>
    </row>
    <row r="1158" spans="1:17" hidden="1" outlineLevel="1" collapsed="1" x14ac:dyDescent="0.35">
      <c r="K1158" s="3">
        <f>SUBTOTAL(9,K1151:K1157)</f>
        <v>277384</v>
      </c>
      <c r="N1158" s="4" t="s">
        <v>3189</v>
      </c>
      <c r="Q1158" s="1">
        <f>SUBTOTAL(9,Q1141:Q1157)</f>
        <v>747173.74505787052</v>
      </c>
    </row>
    <row r="1159" spans="1:17" hidden="1" outlineLevel="2" x14ac:dyDescent="0.35">
      <c r="A1159" s="1">
        <v>43661</v>
      </c>
      <c r="B1159" t="s">
        <v>24</v>
      </c>
      <c r="C1159" t="s">
        <v>1145</v>
      </c>
      <c r="D1159" t="s">
        <v>1146</v>
      </c>
      <c r="F1159" t="s">
        <v>1147</v>
      </c>
      <c r="G1159" t="s">
        <v>1103</v>
      </c>
      <c r="H1159" t="s">
        <v>838</v>
      </c>
      <c r="I1159" t="s">
        <v>471</v>
      </c>
      <c r="J1159" s="2">
        <v>2614</v>
      </c>
      <c r="K1159" s="3">
        <v>66853.05</v>
      </c>
      <c r="L1159" t="s">
        <v>750</v>
      </c>
      <c r="M1159" t="s">
        <v>31</v>
      </c>
      <c r="N1159" t="s">
        <v>1148</v>
      </c>
      <c r="P1159" t="s">
        <v>22</v>
      </c>
      <c r="Q1159" s="1">
        <v>43889.652592592603</v>
      </c>
    </row>
    <row r="1160" spans="1:17" hidden="1" outlineLevel="2" x14ac:dyDescent="0.35">
      <c r="A1160" s="1">
        <v>43727</v>
      </c>
      <c r="B1160" t="s">
        <v>24</v>
      </c>
      <c r="C1160" t="s">
        <v>1224</v>
      </c>
      <c r="D1160" t="s">
        <v>1171</v>
      </c>
      <c r="F1160" t="s">
        <v>1225</v>
      </c>
      <c r="G1160" t="s">
        <v>1103</v>
      </c>
      <c r="H1160" t="s">
        <v>749</v>
      </c>
      <c r="J1160" s="2">
        <v>0</v>
      </c>
      <c r="K1160" s="3">
        <v>1139.82</v>
      </c>
      <c r="L1160" t="s">
        <v>750</v>
      </c>
      <c r="M1160" t="s">
        <v>31</v>
      </c>
      <c r="N1160" t="s">
        <v>1148</v>
      </c>
      <c r="P1160" t="s">
        <v>22</v>
      </c>
      <c r="Q1160" s="1">
        <v>43889.652592592603</v>
      </c>
    </row>
    <row r="1161" spans="1:17" hidden="1" outlineLevel="2" x14ac:dyDescent="0.35">
      <c r="A1161" s="1">
        <v>43760</v>
      </c>
      <c r="B1161" t="s">
        <v>24</v>
      </c>
      <c r="C1161" t="s">
        <v>1749</v>
      </c>
      <c r="D1161" t="s">
        <v>1747</v>
      </c>
      <c r="E1161" t="s">
        <v>1750</v>
      </c>
      <c r="F1161" t="s">
        <v>1751</v>
      </c>
      <c r="G1161" t="s">
        <v>1609</v>
      </c>
      <c r="H1161" t="s">
        <v>749</v>
      </c>
      <c r="J1161" s="2">
        <v>0</v>
      </c>
      <c r="K1161" s="3">
        <v>8043.03</v>
      </c>
      <c r="L1161" t="s">
        <v>750</v>
      </c>
      <c r="M1161" t="s">
        <v>31</v>
      </c>
      <c r="N1161" t="s">
        <v>1148</v>
      </c>
      <c r="P1161" t="s">
        <v>22</v>
      </c>
      <c r="Q1161" s="1">
        <v>43950.420243055552</v>
      </c>
    </row>
    <row r="1162" spans="1:17" hidden="1" outlineLevel="2" x14ac:dyDescent="0.35">
      <c r="A1162" s="1">
        <v>43760</v>
      </c>
      <c r="B1162" t="s">
        <v>1111</v>
      </c>
      <c r="C1162" t="s">
        <v>2077</v>
      </c>
      <c r="D1162" t="s">
        <v>1747</v>
      </c>
      <c r="E1162" t="s">
        <v>1750</v>
      </c>
      <c r="F1162" t="s">
        <v>2078</v>
      </c>
      <c r="G1162" t="s">
        <v>2040</v>
      </c>
      <c r="H1162" t="s">
        <v>1609</v>
      </c>
      <c r="J1162" s="2">
        <v>0</v>
      </c>
      <c r="K1162" s="3">
        <v>8043.03</v>
      </c>
      <c r="L1162" t="s">
        <v>750</v>
      </c>
      <c r="M1162" t="s">
        <v>31</v>
      </c>
      <c r="N1162" t="s">
        <v>1148</v>
      </c>
      <c r="O1162" t="s">
        <v>2079</v>
      </c>
      <c r="P1162" t="s">
        <v>22</v>
      </c>
      <c r="Q1162" s="1">
        <v>43956.518888888888</v>
      </c>
    </row>
    <row r="1163" spans="1:17" hidden="1" outlineLevel="2" x14ac:dyDescent="0.35">
      <c r="A1163" s="1">
        <v>43727</v>
      </c>
      <c r="B1163" t="s">
        <v>1100</v>
      </c>
      <c r="C1163" t="s">
        <v>2391</v>
      </c>
      <c r="D1163" t="s">
        <v>1171</v>
      </c>
      <c r="F1163" t="s">
        <v>2392</v>
      </c>
      <c r="G1163" t="s">
        <v>2379</v>
      </c>
      <c r="H1163" t="s">
        <v>1103</v>
      </c>
      <c r="J1163" s="2">
        <v>0</v>
      </c>
      <c r="K1163" s="3">
        <v>1139.82</v>
      </c>
      <c r="L1163" t="s">
        <v>750</v>
      </c>
      <c r="M1163" t="s">
        <v>31</v>
      </c>
      <c r="N1163" t="s">
        <v>1148</v>
      </c>
      <c r="O1163" t="s">
        <v>2393</v>
      </c>
      <c r="P1163" t="s">
        <v>22</v>
      </c>
      <c r="Q1163" s="1">
        <v>43889.652592592603</v>
      </c>
    </row>
    <row r="1164" spans="1:17" hidden="1" outlineLevel="2" x14ac:dyDescent="0.35">
      <c r="A1164" s="1">
        <v>43661</v>
      </c>
      <c r="B1164" t="s">
        <v>1100</v>
      </c>
      <c r="C1164" t="s">
        <v>2536</v>
      </c>
      <c r="D1164" t="s">
        <v>1146</v>
      </c>
      <c r="F1164" t="s">
        <v>2537</v>
      </c>
      <c r="G1164" t="s">
        <v>2538</v>
      </c>
      <c r="H1164" t="s">
        <v>1103</v>
      </c>
      <c r="I1164" t="s">
        <v>471</v>
      </c>
      <c r="J1164" s="2">
        <v>2614</v>
      </c>
      <c r="K1164" s="3">
        <v>66853.05</v>
      </c>
      <c r="L1164" t="s">
        <v>750</v>
      </c>
      <c r="M1164" t="s">
        <v>31</v>
      </c>
      <c r="N1164" t="s">
        <v>1148</v>
      </c>
      <c r="O1164" t="s">
        <v>2539</v>
      </c>
      <c r="P1164" t="s">
        <v>22</v>
      </c>
      <c r="Q1164" s="1">
        <v>43928.481898148151</v>
      </c>
    </row>
    <row r="1165" spans="1:17" hidden="1" outlineLevel="1" collapsed="1" x14ac:dyDescent="0.35">
      <c r="K1165" s="3">
        <f>SUBTOTAL(9,K1162:K1164)</f>
        <v>76035.900000000009</v>
      </c>
      <c r="N1165" s="4" t="s">
        <v>3190</v>
      </c>
      <c r="Q1165" s="1">
        <f>SUBTOTAL(9,Q1159:Q1164)</f>
        <v>263504.37880787038</v>
      </c>
    </row>
    <row r="1166" spans="1:17" hidden="1" outlineLevel="2" x14ac:dyDescent="0.35">
      <c r="A1166" s="1">
        <v>43760</v>
      </c>
      <c r="B1166" t="s">
        <v>24</v>
      </c>
      <c r="C1166" t="s">
        <v>1752</v>
      </c>
      <c r="E1166" t="s">
        <v>1753</v>
      </c>
      <c r="F1166" t="s">
        <v>1754</v>
      </c>
      <c r="G1166" t="s">
        <v>1609</v>
      </c>
      <c r="H1166" t="s">
        <v>749</v>
      </c>
      <c r="J1166" s="2">
        <v>0</v>
      </c>
      <c r="K1166" s="3">
        <v>1200</v>
      </c>
      <c r="L1166" t="s">
        <v>750</v>
      </c>
      <c r="M1166" t="s">
        <v>31</v>
      </c>
      <c r="N1166" t="s">
        <v>1755</v>
      </c>
      <c r="P1166" t="s">
        <v>22</v>
      </c>
      <c r="Q1166" s="1">
        <v>43949.722777777781</v>
      </c>
    </row>
    <row r="1167" spans="1:17" hidden="1" outlineLevel="2" x14ac:dyDescent="0.35">
      <c r="A1167" s="1">
        <v>43760</v>
      </c>
      <c r="B1167" t="s">
        <v>24</v>
      </c>
      <c r="C1167" t="s">
        <v>1756</v>
      </c>
      <c r="E1167" t="s">
        <v>1753</v>
      </c>
      <c r="F1167" t="s">
        <v>1754</v>
      </c>
      <c r="G1167" t="s">
        <v>1609</v>
      </c>
      <c r="H1167" t="s">
        <v>749</v>
      </c>
      <c r="J1167" s="2">
        <v>0</v>
      </c>
      <c r="K1167" s="3">
        <v>224</v>
      </c>
      <c r="L1167" t="s">
        <v>750</v>
      </c>
      <c r="M1167" t="s">
        <v>31</v>
      </c>
      <c r="N1167" t="s">
        <v>1755</v>
      </c>
      <c r="P1167" t="s">
        <v>22</v>
      </c>
      <c r="Q1167" s="1">
        <v>43949.722777777781</v>
      </c>
    </row>
    <row r="1168" spans="1:17" hidden="1" outlineLevel="2" x14ac:dyDescent="0.35">
      <c r="A1168" s="1">
        <v>43760</v>
      </c>
      <c r="B1168" t="s">
        <v>24</v>
      </c>
      <c r="C1168" t="s">
        <v>1757</v>
      </c>
      <c r="E1168" t="s">
        <v>1753</v>
      </c>
      <c r="F1168" t="s">
        <v>1754</v>
      </c>
      <c r="G1168" t="s">
        <v>1609</v>
      </c>
      <c r="H1168" t="s">
        <v>749</v>
      </c>
      <c r="J1168" s="2">
        <v>0</v>
      </c>
      <c r="K1168" s="3">
        <v>45730</v>
      </c>
      <c r="L1168" t="s">
        <v>750</v>
      </c>
      <c r="M1168" t="s">
        <v>31</v>
      </c>
      <c r="N1168" t="s">
        <v>1755</v>
      </c>
      <c r="P1168" t="s">
        <v>22</v>
      </c>
      <c r="Q1168" s="1">
        <v>43949.722777777781</v>
      </c>
    </row>
    <row r="1169" spans="1:17" hidden="1" outlineLevel="2" x14ac:dyDescent="0.35">
      <c r="A1169" s="1">
        <v>43760</v>
      </c>
      <c r="B1169" t="s">
        <v>24</v>
      </c>
      <c r="C1169" t="s">
        <v>1758</v>
      </c>
      <c r="E1169" t="s">
        <v>1753</v>
      </c>
      <c r="F1169" t="s">
        <v>1754</v>
      </c>
      <c r="G1169" t="s">
        <v>1609</v>
      </c>
      <c r="H1169" t="s">
        <v>749</v>
      </c>
      <c r="J1169" s="2">
        <v>0</v>
      </c>
      <c r="K1169" s="3">
        <v>1496</v>
      </c>
      <c r="L1169" t="s">
        <v>750</v>
      </c>
      <c r="M1169" t="s">
        <v>31</v>
      </c>
      <c r="N1169" t="s">
        <v>1755</v>
      </c>
      <c r="P1169" t="s">
        <v>22</v>
      </c>
      <c r="Q1169" s="1">
        <v>43949.722777777781</v>
      </c>
    </row>
    <row r="1170" spans="1:17" hidden="1" outlineLevel="2" x14ac:dyDescent="0.35">
      <c r="A1170" s="1">
        <v>43760</v>
      </c>
      <c r="B1170" t="s">
        <v>24</v>
      </c>
      <c r="C1170" t="s">
        <v>1759</v>
      </c>
      <c r="E1170" t="s">
        <v>1753</v>
      </c>
      <c r="F1170" t="s">
        <v>1754</v>
      </c>
      <c r="G1170" t="s">
        <v>1609</v>
      </c>
      <c r="H1170" t="s">
        <v>749</v>
      </c>
      <c r="J1170" s="2">
        <v>0</v>
      </c>
      <c r="K1170" s="3">
        <v>6151.3</v>
      </c>
      <c r="L1170" t="s">
        <v>750</v>
      </c>
      <c r="M1170" t="s">
        <v>31</v>
      </c>
      <c r="N1170" t="s">
        <v>1755</v>
      </c>
      <c r="P1170" t="s">
        <v>22</v>
      </c>
      <c r="Q1170" s="1">
        <v>43949.722777777781</v>
      </c>
    </row>
    <row r="1171" spans="1:17" hidden="1" outlineLevel="2" x14ac:dyDescent="0.35">
      <c r="A1171" s="1">
        <v>43760</v>
      </c>
      <c r="B1171" t="s">
        <v>24</v>
      </c>
      <c r="C1171" t="s">
        <v>1760</v>
      </c>
      <c r="E1171" t="s">
        <v>1753</v>
      </c>
      <c r="F1171" t="s">
        <v>1754</v>
      </c>
      <c r="G1171" t="s">
        <v>1609</v>
      </c>
      <c r="H1171" t="s">
        <v>749</v>
      </c>
      <c r="J1171" s="2">
        <v>0</v>
      </c>
      <c r="K1171" s="3">
        <v>1640</v>
      </c>
      <c r="L1171" t="s">
        <v>750</v>
      </c>
      <c r="M1171" t="s">
        <v>31</v>
      </c>
      <c r="N1171" t="s">
        <v>1755</v>
      </c>
      <c r="P1171" t="s">
        <v>22</v>
      </c>
      <c r="Q1171" s="1">
        <v>43949.722777777781</v>
      </c>
    </row>
    <row r="1172" spans="1:17" hidden="1" outlineLevel="2" x14ac:dyDescent="0.35">
      <c r="A1172" s="1">
        <v>43760</v>
      </c>
      <c r="B1172" t="s">
        <v>24</v>
      </c>
      <c r="C1172" t="s">
        <v>1761</v>
      </c>
      <c r="E1172" t="s">
        <v>1753</v>
      </c>
      <c r="F1172" t="s">
        <v>1754</v>
      </c>
      <c r="G1172" t="s">
        <v>1609</v>
      </c>
      <c r="H1172" t="s">
        <v>749</v>
      </c>
      <c r="J1172" s="2">
        <v>0</v>
      </c>
      <c r="K1172" s="3">
        <v>272</v>
      </c>
      <c r="L1172" t="s">
        <v>750</v>
      </c>
      <c r="M1172" t="s">
        <v>31</v>
      </c>
      <c r="N1172" t="s">
        <v>1755</v>
      </c>
      <c r="P1172" t="s">
        <v>22</v>
      </c>
      <c r="Q1172" s="1">
        <v>43949.722777777781</v>
      </c>
    </row>
    <row r="1173" spans="1:17" hidden="1" outlineLevel="2" x14ac:dyDescent="0.35">
      <c r="A1173" s="1">
        <v>43760</v>
      </c>
      <c r="B1173" t="s">
        <v>24</v>
      </c>
      <c r="C1173" t="s">
        <v>1762</v>
      </c>
      <c r="F1173" t="s">
        <v>1763</v>
      </c>
      <c r="G1173" t="s">
        <v>1609</v>
      </c>
      <c r="H1173" t="s">
        <v>838</v>
      </c>
      <c r="I1173" t="s">
        <v>471</v>
      </c>
      <c r="J1173" s="2">
        <v>1020</v>
      </c>
      <c r="K1173" s="3">
        <v>26086.5</v>
      </c>
      <c r="L1173" t="s">
        <v>750</v>
      </c>
      <c r="M1173" t="s">
        <v>31</v>
      </c>
      <c r="N1173" t="s">
        <v>1755</v>
      </c>
      <c r="P1173" t="s">
        <v>22</v>
      </c>
      <c r="Q1173" s="1">
        <v>43889.652592592603</v>
      </c>
    </row>
    <row r="1174" spans="1:17" hidden="1" outlineLevel="2" x14ac:dyDescent="0.35">
      <c r="A1174" s="1">
        <v>43760</v>
      </c>
      <c r="B1174" t="s">
        <v>24</v>
      </c>
      <c r="C1174" t="s">
        <v>1764</v>
      </c>
      <c r="F1174" t="s">
        <v>1763</v>
      </c>
      <c r="G1174" t="s">
        <v>1609</v>
      </c>
      <c r="H1174" t="s">
        <v>838</v>
      </c>
      <c r="I1174" t="s">
        <v>471</v>
      </c>
      <c r="J1174" s="2">
        <v>10.36</v>
      </c>
      <c r="K1174" s="3">
        <v>264.95999999999998</v>
      </c>
      <c r="L1174" t="s">
        <v>750</v>
      </c>
      <c r="M1174" t="s">
        <v>31</v>
      </c>
      <c r="N1174" t="s">
        <v>1755</v>
      </c>
      <c r="P1174" t="s">
        <v>22</v>
      </c>
      <c r="Q1174" s="1">
        <v>43889.652592592603</v>
      </c>
    </row>
    <row r="1175" spans="1:17" hidden="1" outlineLevel="2" x14ac:dyDescent="0.35">
      <c r="A1175" s="1">
        <v>43760</v>
      </c>
      <c r="B1175" t="s">
        <v>24</v>
      </c>
      <c r="C1175" t="s">
        <v>1765</v>
      </c>
      <c r="F1175" t="s">
        <v>1763</v>
      </c>
      <c r="G1175" t="s">
        <v>1609</v>
      </c>
      <c r="H1175" t="s">
        <v>838</v>
      </c>
      <c r="I1175" t="s">
        <v>471</v>
      </c>
      <c r="J1175" s="2">
        <v>6.43</v>
      </c>
      <c r="K1175" s="3">
        <v>164.45</v>
      </c>
      <c r="L1175" t="s">
        <v>750</v>
      </c>
      <c r="M1175" t="s">
        <v>31</v>
      </c>
      <c r="N1175" t="s">
        <v>1755</v>
      </c>
      <c r="P1175" t="s">
        <v>22</v>
      </c>
      <c r="Q1175" s="1">
        <v>43889.652592592603</v>
      </c>
    </row>
    <row r="1176" spans="1:17" hidden="1" outlineLevel="2" x14ac:dyDescent="0.35">
      <c r="A1176" s="1">
        <v>43760</v>
      </c>
      <c r="B1176" t="s">
        <v>24</v>
      </c>
      <c r="C1176" t="s">
        <v>1766</v>
      </c>
      <c r="F1176" t="s">
        <v>1763</v>
      </c>
      <c r="G1176" t="s">
        <v>1609</v>
      </c>
      <c r="H1176" t="s">
        <v>838</v>
      </c>
      <c r="I1176" t="s">
        <v>471</v>
      </c>
      <c r="J1176" s="2">
        <v>15.54</v>
      </c>
      <c r="K1176" s="3">
        <v>397.44</v>
      </c>
      <c r="L1176" t="s">
        <v>750</v>
      </c>
      <c r="M1176" t="s">
        <v>31</v>
      </c>
      <c r="N1176" t="s">
        <v>1755</v>
      </c>
      <c r="P1176" t="s">
        <v>22</v>
      </c>
      <c r="Q1176" s="1">
        <v>43889.652592592603</v>
      </c>
    </row>
    <row r="1177" spans="1:17" hidden="1" outlineLevel="2" x14ac:dyDescent="0.35">
      <c r="A1177" s="1">
        <v>43760</v>
      </c>
      <c r="B1177" t="s">
        <v>24</v>
      </c>
      <c r="C1177" t="s">
        <v>1767</v>
      </c>
      <c r="F1177" t="s">
        <v>1763</v>
      </c>
      <c r="G1177" t="s">
        <v>1609</v>
      </c>
      <c r="H1177" t="s">
        <v>838</v>
      </c>
      <c r="I1177" t="s">
        <v>471</v>
      </c>
      <c r="J1177" s="2">
        <v>14.9</v>
      </c>
      <c r="K1177" s="3">
        <v>381.07</v>
      </c>
      <c r="L1177" t="s">
        <v>750</v>
      </c>
      <c r="M1177" t="s">
        <v>31</v>
      </c>
      <c r="N1177" t="s">
        <v>1755</v>
      </c>
      <c r="P1177" t="s">
        <v>22</v>
      </c>
      <c r="Q1177" s="1">
        <v>43889.652592592603</v>
      </c>
    </row>
    <row r="1178" spans="1:17" hidden="1" outlineLevel="2" x14ac:dyDescent="0.35">
      <c r="A1178" s="1">
        <v>43760</v>
      </c>
      <c r="B1178" t="s">
        <v>24</v>
      </c>
      <c r="C1178" t="s">
        <v>1768</v>
      </c>
      <c r="F1178" t="s">
        <v>1763</v>
      </c>
      <c r="G1178" t="s">
        <v>1609</v>
      </c>
      <c r="H1178" t="s">
        <v>838</v>
      </c>
      <c r="I1178" t="s">
        <v>471</v>
      </c>
      <c r="J1178" s="2">
        <v>35.22</v>
      </c>
      <c r="K1178" s="3">
        <v>900.75</v>
      </c>
      <c r="L1178" t="s">
        <v>750</v>
      </c>
      <c r="M1178" t="s">
        <v>31</v>
      </c>
      <c r="N1178" t="s">
        <v>1755</v>
      </c>
      <c r="P1178" t="s">
        <v>22</v>
      </c>
      <c r="Q1178" s="1">
        <v>43889.652592592603</v>
      </c>
    </row>
    <row r="1179" spans="1:17" hidden="1" outlineLevel="2" x14ac:dyDescent="0.35">
      <c r="A1179" s="1">
        <v>43760</v>
      </c>
      <c r="B1179" t="s">
        <v>24</v>
      </c>
      <c r="C1179" t="s">
        <v>1769</v>
      </c>
      <c r="F1179" t="s">
        <v>1763</v>
      </c>
      <c r="G1179" t="s">
        <v>1609</v>
      </c>
      <c r="H1179" t="s">
        <v>838</v>
      </c>
      <c r="I1179" t="s">
        <v>471</v>
      </c>
      <c r="J1179" s="2">
        <v>14.9</v>
      </c>
      <c r="K1179" s="3">
        <v>381.07</v>
      </c>
      <c r="L1179" t="s">
        <v>750</v>
      </c>
      <c r="M1179" t="s">
        <v>31</v>
      </c>
      <c r="N1179" t="s">
        <v>1755</v>
      </c>
      <c r="P1179" t="s">
        <v>22</v>
      </c>
      <c r="Q1179" s="1">
        <v>43889.652592592603</v>
      </c>
    </row>
    <row r="1180" spans="1:17" hidden="1" outlineLevel="2" x14ac:dyDescent="0.35">
      <c r="A1180" s="1">
        <v>43760</v>
      </c>
      <c r="B1180" t="s">
        <v>1111</v>
      </c>
      <c r="C1180" t="s">
        <v>2070</v>
      </c>
      <c r="D1180" t="s">
        <v>2071</v>
      </c>
      <c r="F1180" t="s">
        <v>2072</v>
      </c>
      <c r="G1180" t="s">
        <v>2040</v>
      </c>
      <c r="H1180" t="s">
        <v>1609</v>
      </c>
      <c r="I1180" t="s">
        <v>471</v>
      </c>
      <c r="J1180" s="2">
        <v>1117.3499999999999</v>
      </c>
      <c r="K1180" s="3">
        <v>28576.23</v>
      </c>
      <c r="L1180" t="s">
        <v>750</v>
      </c>
      <c r="M1180" t="s">
        <v>31</v>
      </c>
      <c r="N1180" t="s">
        <v>1755</v>
      </c>
      <c r="O1180" t="s">
        <v>2073</v>
      </c>
      <c r="P1180" t="s">
        <v>22</v>
      </c>
      <c r="Q1180" s="1">
        <v>43956.518888888888</v>
      </c>
    </row>
    <row r="1181" spans="1:17" hidden="1" outlineLevel="2" x14ac:dyDescent="0.35">
      <c r="A1181" s="1">
        <v>43760</v>
      </c>
      <c r="B1181" t="s">
        <v>1111</v>
      </c>
      <c r="C1181" t="s">
        <v>2074</v>
      </c>
      <c r="E1181" t="s">
        <v>1753</v>
      </c>
      <c r="F1181" t="s">
        <v>2075</v>
      </c>
      <c r="G1181" t="s">
        <v>2040</v>
      </c>
      <c r="H1181" t="s">
        <v>1609</v>
      </c>
      <c r="J1181" s="2">
        <v>0</v>
      </c>
      <c r="K1181" s="3">
        <v>56713.3</v>
      </c>
      <c r="L1181" t="s">
        <v>750</v>
      </c>
      <c r="M1181" t="s">
        <v>31</v>
      </c>
      <c r="N1181" t="s">
        <v>1755</v>
      </c>
      <c r="O1181" t="s">
        <v>2076</v>
      </c>
      <c r="P1181" t="s">
        <v>22</v>
      </c>
      <c r="Q1181" s="1">
        <v>43889.652592592603</v>
      </c>
    </row>
    <row r="1182" spans="1:17" hidden="1" outlineLevel="2" x14ac:dyDescent="0.35">
      <c r="A1182" s="1">
        <v>43760</v>
      </c>
      <c r="B1182" t="s">
        <v>24</v>
      </c>
      <c r="C1182" t="s">
        <v>1769</v>
      </c>
      <c r="F1182" t="s">
        <v>2606</v>
      </c>
      <c r="G1182" t="s">
        <v>2607</v>
      </c>
      <c r="H1182" t="s">
        <v>1609</v>
      </c>
      <c r="I1182" t="s">
        <v>471</v>
      </c>
      <c r="J1182" s="2">
        <v>0</v>
      </c>
      <c r="K1182" s="3">
        <v>0.01</v>
      </c>
      <c r="L1182" t="s">
        <v>750</v>
      </c>
      <c r="M1182" t="s">
        <v>31</v>
      </c>
      <c r="N1182" t="s">
        <v>1755</v>
      </c>
      <c r="P1182" t="s">
        <v>22</v>
      </c>
      <c r="Q1182" s="1">
        <v>43889.652592592603</v>
      </c>
    </row>
    <row r="1183" spans="1:17" hidden="1" outlineLevel="1" collapsed="1" x14ac:dyDescent="0.35">
      <c r="K1183" s="3">
        <f>SUBTOTAL(9,K1180:K1182)</f>
        <v>85289.54</v>
      </c>
      <c r="N1183" s="4" t="s">
        <v>3191</v>
      </c>
      <c r="Q1183" s="1">
        <f>SUBTOTAL(9,Q1166:Q1182)</f>
        <v>746611.45166666678</v>
      </c>
    </row>
    <row r="1184" spans="1:17" hidden="1" outlineLevel="2" x14ac:dyDescent="0.35">
      <c r="A1184" s="1">
        <v>43738</v>
      </c>
      <c r="B1184" t="s">
        <v>24</v>
      </c>
      <c r="C1184" t="s">
        <v>1234</v>
      </c>
      <c r="D1184" t="s">
        <v>1235</v>
      </c>
      <c r="F1184" t="s">
        <v>1236</v>
      </c>
      <c r="G1184" t="s">
        <v>1103</v>
      </c>
      <c r="H1184" t="s">
        <v>749</v>
      </c>
      <c r="J1184" s="2">
        <v>0</v>
      </c>
      <c r="K1184" s="3">
        <v>9754.09</v>
      </c>
      <c r="L1184" t="s">
        <v>750</v>
      </c>
      <c r="M1184" t="s">
        <v>31</v>
      </c>
      <c r="N1184" t="s">
        <v>1237</v>
      </c>
      <c r="P1184" t="s">
        <v>22</v>
      </c>
      <c r="Q1184" s="1">
        <v>43889.652592592603</v>
      </c>
    </row>
    <row r="1185" spans="1:17" hidden="1" outlineLevel="2" x14ac:dyDescent="0.35">
      <c r="A1185" s="1">
        <v>43738</v>
      </c>
      <c r="B1185" t="s">
        <v>1100</v>
      </c>
      <c r="C1185" t="s">
        <v>2397</v>
      </c>
      <c r="D1185" t="s">
        <v>1235</v>
      </c>
      <c r="F1185" t="s">
        <v>2398</v>
      </c>
      <c r="G1185" t="s">
        <v>2379</v>
      </c>
      <c r="H1185" t="s">
        <v>1103</v>
      </c>
      <c r="J1185" s="2">
        <v>0</v>
      </c>
      <c r="K1185" s="3">
        <v>9754.09</v>
      </c>
      <c r="L1185" t="s">
        <v>750</v>
      </c>
      <c r="M1185" t="s">
        <v>31</v>
      </c>
      <c r="N1185" t="s">
        <v>1237</v>
      </c>
      <c r="O1185" t="s">
        <v>2399</v>
      </c>
      <c r="P1185" t="s">
        <v>22</v>
      </c>
      <c r="Q1185" s="1">
        <v>43889.652592592603</v>
      </c>
    </row>
    <row r="1186" spans="1:17" hidden="1" outlineLevel="1" collapsed="1" x14ac:dyDescent="0.35">
      <c r="K1186" s="3">
        <f>SUBTOTAL(9,K1185)</f>
        <v>9754.09</v>
      </c>
      <c r="N1186" s="4" t="s">
        <v>3192</v>
      </c>
      <c r="Q1186" s="1">
        <f>SUBTOTAL(9,Q1184:Q1185)</f>
        <v>87779.305185185207</v>
      </c>
    </row>
    <row r="1187" spans="1:17" hidden="1" outlineLevel="2" x14ac:dyDescent="0.35">
      <c r="A1187" s="1">
        <v>43653</v>
      </c>
      <c r="B1187" t="s">
        <v>24</v>
      </c>
      <c r="C1187" t="s">
        <v>1117</v>
      </c>
      <c r="D1187" t="s">
        <v>1118</v>
      </c>
      <c r="F1187" t="s">
        <v>1119</v>
      </c>
      <c r="G1187" t="s">
        <v>1103</v>
      </c>
      <c r="H1187" t="s">
        <v>749</v>
      </c>
      <c r="J1187" s="2">
        <v>0</v>
      </c>
      <c r="K1187" s="3">
        <v>21759</v>
      </c>
      <c r="L1187" t="s">
        <v>750</v>
      </c>
      <c r="M1187" t="s">
        <v>31</v>
      </c>
      <c r="N1187" t="s">
        <v>1120</v>
      </c>
      <c r="P1187" t="s">
        <v>22</v>
      </c>
      <c r="Q1187" s="1">
        <v>43889.652592592603</v>
      </c>
    </row>
    <row r="1188" spans="1:17" hidden="1" outlineLevel="2" x14ac:dyDescent="0.35">
      <c r="A1188" s="1">
        <v>43654</v>
      </c>
      <c r="B1188" t="s">
        <v>24</v>
      </c>
      <c r="C1188" t="s">
        <v>1121</v>
      </c>
      <c r="D1188" t="s">
        <v>1122</v>
      </c>
      <c r="F1188" t="s">
        <v>1123</v>
      </c>
      <c r="G1188" t="s">
        <v>1103</v>
      </c>
      <c r="H1188" t="s">
        <v>838</v>
      </c>
      <c r="I1188" t="s">
        <v>471</v>
      </c>
      <c r="J1188" s="2">
        <v>232.65</v>
      </c>
      <c r="K1188" s="3">
        <v>5934.9</v>
      </c>
      <c r="L1188" t="s">
        <v>750</v>
      </c>
      <c r="M1188" t="s">
        <v>31</v>
      </c>
      <c r="N1188" t="s">
        <v>1120</v>
      </c>
      <c r="P1188" t="s">
        <v>22</v>
      </c>
      <c r="Q1188" s="1">
        <v>43889.652592592603</v>
      </c>
    </row>
    <row r="1189" spans="1:17" hidden="1" outlineLevel="2" x14ac:dyDescent="0.35">
      <c r="A1189" s="1">
        <v>43718</v>
      </c>
      <c r="B1189" t="s">
        <v>24</v>
      </c>
      <c r="C1189" t="s">
        <v>1209</v>
      </c>
      <c r="D1189" t="s">
        <v>1118</v>
      </c>
      <c r="F1189" t="s">
        <v>1210</v>
      </c>
      <c r="G1189" t="s">
        <v>1103</v>
      </c>
      <c r="H1189" t="s">
        <v>749</v>
      </c>
      <c r="J1189" s="2">
        <v>0</v>
      </c>
      <c r="K1189" s="3">
        <v>31150</v>
      </c>
      <c r="L1189" t="s">
        <v>750</v>
      </c>
      <c r="M1189" t="s">
        <v>31</v>
      </c>
      <c r="N1189" t="s">
        <v>1120</v>
      </c>
      <c r="P1189" t="s">
        <v>22</v>
      </c>
      <c r="Q1189" s="1">
        <v>43889.652592592603</v>
      </c>
    </row>
    <row r="1190" spans="1:17" hidden="1" outlineLevel="2" x14ac:dyDescent="0.35">
      <c r="A1190" s="1">
        <v>43718</v>
      </c>
      <c r="B1190" t="s">
        <v>24</v>
      </c>
      <c r="C1190" t="s">
        <v>1211</v>
      </c>
      <c r="D1190" t="s">
        <v>1122</v>
      </c>
      <c r="E1190" t="s">
        <v>1212</v>
      </c>
      <c r="F1190" t="s">
        <v>1213</v>
      </c>
      <c r="G1190" t="s">
        <v>1103</v>
      </c>
      <c r="H1190" t="s">
        <v>838</v>
      </c>
      <c r="I1190" t="s">
        <v>471</v>
      </c>
      <c r="J1190" s="2">
        <v>302.5</v>
      </c>
      <c r="K1190" s="3">
        <v>7824.16</v>
      </c>
      <c r="L1190" t="s">
        <v>750</v>
      </c>
      <c r="M1190" t="s">
        <v>31</v>
      </c>
      <c r="N1190" t="s">
        <v>1120</v>
      </c>
      <c r="P1190" t="s">
        <v>22</v>
      </c>
      <c r="Q1190" s="1">
        <v>43889.652592592603</v>
      </c>
    </row>
    <row r="1191" spans="1:17" hidden="1" outlineLevel="2" x14ac:dyDescent="0.35">
      <c r="A1191" s="1">
        <v>43760</v>
      </c>
      <c r="B1191" t="s">
        <v>24</v>
      </c>
      <c r="C1191" t="s">
        <v>1257</v>
      </c>
      <c r="D1191" t="s">
        <v>1118</v>
      </c>
      <c r="F1191" t="s">
        <v>1258</v>
      </c>
      <c r="G1191" t="s">
        <v>1103</v>
      </c>
      <c r="H1191" t="s">
        <v>749</v>
      </c>
      <c r="J1191" s="2">
        <v>0</v>
      </c>
      <c r="K1191" s="3">
        <v>23363</v>
      </c>
      <c r="L1191" t="s">
        <v>750</v>
      </c>
      <c r="M1191" t="s">
        <v>31</v>
      </c>
      <c r="N1191" t="s">
        <v>1120</v>
      </c>
      <c r="P1191" t="s">
        <v>22</v>
      </c>
      <c r="Q1191" s="1">
        <v>43889.652592592603</v>
      </c>
    </row>
    <row r="1192" spans="1:17" hidden="1" outlineLevel="2" x14ac:dyDescent="0.35">
      <c r="A1192" s="1">
        <v>43760</v>
      </c>
      <c r="B1192" t="s">
        <v>24</v>
      </c>
      <c r="C1192" t="s">
        <v>1259</v>
      </c>
      <c r="D1192" t="s">
        <v>1118</v>
      </c>
      <c r="F1192" t="s">
        <v>1258</v>
      </c>
      <c r="G1192" t="s">
        <v>1103</v>
      </c>
      <c r="H1192" t="s">
        <v>749</v>
      </c>
      <c r="J1192" s="2">
        <v>0</v>
      </c>
      <c r="K1192" s="3">
        <v>23363</v>
      </c>
      <c r="L1192" t="s">
        <v>750</v>
      </c>
      <c r="M1192" t="s">
        <v>31</v>
      </c>
      <c r="N1192" t="s">
        <v>1120</v>
      </c>
      <c r="P1192" t="s">
        <v>22</v>
      </c>
      <c r="Q1192" s="1">
        <v>43949.722777777781</v>
      </c>
    </row>
    <row r="1193" spans="1:17" hidden="1" outlineLevel="2" x14ac:dyDescent="0.35">
      <c r="A1193" s="1">
        <v>43760</v>
      </c>
      <c r="B1193" t="s">
        <v>24</v>
      </c>
      <c r="C1193" t="s">
        <v>1260</v>
      </c>
      <c r="D1193" t="s">
        <v>1122</v>
      </c>
      <c r="E1193" t="s">
        <v>1212</v>
      </c>
      <c r="F1193" t="s">
        <v>1261</v>
      </c>
      <c r="G1193" t="s">
        <v>1103</v>
      </c>
      <c r="H1193" t="s">
        <v>838</v>
      </c>
      <c r="I1193" t="s">
        <v>471</v>
      </c>
      <c r="J1193" s="2">
        <v>226.88</v>
      </c>
      <c r="K1193" s="3">
        <v>5802.46</v>
      </c>
      <c r="L1193" t="s">
        <v>750</v>
      </c>
      <c r="M1193" t="s">
        <v>31</v>
      </c>
      <c r="N1193" t="s">
        <v>1120</v>
      </c>
      <c r="P1193" t="s">
        <v>22</v>
      </c>
      <c r="Q1193" s="1">
        <v>43889.652592592603</v>
      </c>
    </row>
    <row r="1194" spans="1:17" hidden="1" outlineLevel="2" x14ac:dyDescent="0.35">
      <c r="A1194" s="1">
        <v>43760</v>
      </c>
      <c r="B1194" t="s">
        <v>24</v>
      </c>
      <c r="C1194" t="s">
        <v>1262</v>
      </c>
      <c r="D1194" t="s">
        <v>1122</v>
      </c>
      <c r="E1194" t="s">
        <v>1212</v>
      </c>
      <c r="F1194" t="s">
        <v>1261</v>
      </c>
      <c r="G1194" t="s">
        <v>1103</v>
      </c>
      <c r="H1194" t="s">
        <v>838</v>
      </c>
      <c r="I1194" t="s">
        <v>471</v>
      </c>
      <c r="J1194" s="2">
        <v>226.88</v>
      </c>
      <c r="K1194" s="3">
        <v>5802.46</v>
      </c>
      <c r="L1194" t="s">
        <v>750</v>
      </c>
      <c r="M1194" t="s">
        <v>31</v>
      </c>
      <c r="N1194" t="s">
        <v>1120</v>
      </c>
      <c r="P1194" t="s">
        <v>22</v>
      </c>
      <c r="Q1194" s="1">
        <v>43889.652592592603</v>
      </c>
    </row>
    <row r="1195" spans="1:17" hidden="1" outlineLevel="2" x14ac:dyDescent="0.35">
      <c r="A1195" s="1">
        <v>43738</v>
      </c>
      <c r="B1195" t="s">
        <v>722</v>
      </c>
      <c r="C1195" t="s">
        <v>1891</v>
      </c>
      <c r="D1195" t="s">
        <v>724</v>
      </c>
      <c r="F1195" t="s">
        <v>1892</v>
      </c>
      <c r="G1195" t="s">
        <v>1859</v>
      </c>
      <c r="H1195" t="s">
        <v>881</v>
      </c>
      <c r="J1195" s="2">
        <v>0</v>
      </c>
      <c r="K1195" s="3">
        <v>6435</v>
      </c>
      <c r="L1195" t="s">
        <v>750</v>
      </c>
      <c r="M1195" t="s">
        <v>31</v>
      </c>
      <c r="N1195" t="s">
        <v>1120</v>
      </c>
      <c r="P1195" t="s">
        <v>22</v>
      </c>
      <c r="Q1195" s="1">
        <v>43949.722777777781</v>
      </c>
    </row>
    <row r="1196" spans="1:17" hidden="1" outlineLevel="2" x14ac:dyDescent="0.35">
      <c r="A1196" s="1">
        <v>43769</v>
      </c>
      <c r="B1196" t="s">
        <v>722</v>
      </c>
      <c r="C1196" t="s">
        <v>1903</v>
      </c>
      <c r="D1196" t="s">
        <v>724</v>
      </c>
      <c r="F1196" t="s">
        <v>1904</v>
      </c>
      <c r="G1196" t="s">
        <v>1859</v>
      </c>
      <c r="H1196" t="s">
        <v>881</v>
      </c>
      <c r="J1196" s="2">
        <v>0</v>
      </c>
      <c r="K1196" s="3">
        <v>9141</v>
      </c>
      <c r="L1196" t="s">
        <v>750</v>
      </c>
      <c r="M1196" t="s">
        <v>31</v>
      </c>
      <c r="N1196" t="s">
        <v>1120</v>
      </c>
      <c r="O1196" t="s">
        <v>1905</v>
      </c>
      <c r="P1196" t="s">
        <v>22</v>
      </c>
      <c r="Q1196" s="1">
        <v>43949.722777777781</v>
      </c>
    </row>
    <row r="1197" spans="1:17" hidden="1" outlineLevel="2" x14ac:dyDescent="0.35">
      <c r="A1197" s="1">
        <v>43653</v>
      </c>
      <c r="B1197" t="s">
        <v>1100</v>
      </c>
      <c r="C1197" t="s">
        <v>2341</v>
      </c>
      <c r="D1197" t="s">
        <v>1122</v>
      </c>
      <c r="F1197" t="s">
        <v>2342</v>
      </c>
      <c r="G1197" t="s">
        <v>2343</v>
      </c>
      <c r="H1197" t="s">
        <v>1103</v>
      </c>
      <c r="I1197" t="s">
        <v>471</v>
      </c>
      <c r="J1197" s="2">
        <v>232.65</v>
      </c>
      <c r="K1197" s="3">
        <v>5917.45</v>
      </c>
      <c r="L1197" t="s">
        <v>750</v>
      </c>
      <c r="M1197" t="s">
        <v>31</v>
      </c>
      <c r="N1197" t="s">
        <v>1120</v>
      </c>
      <c r="O1197" t="s">
        <v>2344</v>
      </c>
      <c r="P1197" t="s">
        <v>22</v>
      </c>
      <c r="Q1197" s="1">
        <v>43889.652592592603</v>
      </c>
    </row>
    <row r="1198" spans="1:17" hidden="1" outlineLevel="2" x14ac:dyDescent="0.35">
      <c r="A1198" s="1">
        <v>43653</v>
      </c>
      <c r="B1198" t="s">
        <v>1100</v>
      </c>
      <c r="C1198" t="s">
        <v>2345</v>
      </c>
      <c r="D1198" t="s">
        <v>1118</v>
      </c>
      <c r="F1198" t="s">
        <v>2342</v>
      </c>
      <c r="G1198" t="s">
        <v>2343</v>
      </c>
      <c r="H1198" t="s">
        <v>1103</v>
      </c>
      <c r="J1198" s="2">
        <v>0</v>
      </c>
      <c r="K1198" s="3">
        <v>21759</v>
      </c>
      <c r="L1198" t="s">
        <v>750</v>
      </c>
      <c r="M1198" t="s">
        <v>31</v>
      </c>
      <c r="N1198" t="s">
        <v>1120</v>
      </c>
      <c r="O1198" t="s">
        <v>2346</v>
      </c>
      <c r="P1198" t="s">
        <v>22</v>
      </c>
      <c r="Q1198" s="1">
        <v>43889.652592592603</v>
      </c>
    </row>
    <row r="1199" spans="1:17" hidden="1" outlineLevel="2" x14ac:dyDescent="0.35">
      <c r="A1199" s="1">
        <v>43718</v>
      </c>
      <c r="B1199" t="s">
        <v>1100</v>
      </c>
      <c r="C1199" t="s">
        <v>2347</v>
      </c>
      <c r="D1199" t="s">
        <v>1122</v>
      </c>
      <c r="E1199" t="s">
        <v>1212</v>
      </c>
      <c r="F1199" t="s">
        <v>2342</v>
      </c>
      <c r="G1199" t="s">
        <v>2343</v>
      </c>
      <c r="H1199" t="s">
        <v>1103</v>
      </c>
      <c r="I1199" t="s">
        <v>471</v>
      </c>
      <c r="J1199" s="2">
        <v>302.5</v>
      </c>
      <c r="K1199" s="3">
        <v>7824.16</v>
      </c>
      <c r="L1199" t="s">
        <v>750</v>
      </c>
      <c r="M1199" t="s">
        <v>31</v>
      </c>
      <c r="N1199" t="s">
        <v>1120</v>
      </c>
      <c r="O1199" t="s">
        <v>2348</v>
      </c>
      <c r="P1199" t="s">
        <v>22</v>
      </c>
      <c r="Q1199" s="1">
        <v>43889.652592592603</v>
      </c>
    </row>
    <row r="1200" spans="1:17" hidden="1" outlineLevel="2" x14ac:dyDescent="0.35">
      <c r="A1200" s="1">
        <v>43718</v>
      </c>
      <c r="B1200" t="s">
        <v>1100</v>
      </c>
      <c r="C1200" t="s">
        <v>2349</v>
      </c>
      <c r="D1200" t="s">
        <v>1118</v>
      </c>
      <c r="F1200" t="s">
        <v>2342</v>
      </c>
      <c r="G1200" t="s">
        <v>2343</v>
      </c>
      <c r="H1200" t="s">
        <v>1103</v>
      </c>
      <c r="J1200" s="2">
        <v>0</v>
      </c>
      <c r="K1200" s="3">
        <v>31150</v>
      </c>
      <c r="L1200" t="s">
        <v>750</v>
      </c>
      <c r="M1200" t="s">
        <v>31</v>
      </c>
      <c r="N1200" t="s">
        <v>1120</v>
      </c>
      <c r="O1200" t="s">
        <v>2350</v>
      </c>
      <c r="P1200" t="s">
        <v>22</v>
      </c>
      <c r="Q1200" s="1">
        <v>43889.652592592603</v>
      </c>
    </row>
    <row r="1201" spans="1:17" hidden="1" outlineLevel="2" x14ac:dyDescent="0.35">
      <c r="A1201" s="1">
        <v>43760</v>
      </c>
      <c r="B1201" t="s">
        <v>1100</v>
      </c>
      <c r="C1201" t="s">
        <v>2351</v>
      </c>
      <c r="E1201" t="s">
        <v>1212</v>
      </c>
      <c r="F1201" t="s">
        <v>2342</v>
      </c>
      <c r="G1201" t="s">
        <v>2343</v>
      </c>
      <c r="H1201" t="s">
        <v>1103</v>
      </c>
      <c r="I1201" t="s">
        <v>471</v>
      </c>
      <c r="J1201" s="2">
        <v>453.76</v>
      </c>
      <c r="K1201" s="3">
        <v>11604.91</v>
      </c>
      <c r="L1201" t="s">
        <v>750</v>
      </c>
      <c r="M1201" t="s">
        <v>31</v>
      </c>
      <c r="N1201" t="s">
        <v>1120</v>
      </c>
      <c r="O1201" t="s">
        <v>2352</v>
      </c>
      <c r="P1201" t="s">
        <v>22</v>
      </c>
      <c r="Q1201" s="1">
        <v>43889.652592592603</v>
      </c>
    </row>
    <row r="1202" spans="1:17" hidden="1" outlineLevel="2" x14ac:dyDescent="0.35">
      <c r="A1202" s="1">
        <v>43760</v>
      </c>
      <c r="B1202" t="s">
        <v>1100</v>
      </c>
      <c r="C1202" t="s">
        <v>2353</v>
      </c>
      <c r="D1202" t="s">
        <v>1118</v>
      </c>
      <c r="F1202" t="s">
        <v>2342</v>
      </c>
      <c r="G1202" t="s">
        <v>2343</v>
      </c>
      <c r="H1202" t="s">
        <v>1103</v>
      </c>
      <c r="J1202" s="2">
        <v>0</v>
      </c>
      <c r="K1202" s="3">
        <v>46726</v>
      </c>
      <c r="L1202" t="s">
        <v>750</v>
      </c>
      <c r="M1202" t="s">
        <v>31</v>
      </c>
      <c r="N1202" t="s">
        <v>1120</v>
      </c>
      <c r="O1202" t="s">
        <v>2354</v>
      </c>
      <c r="P1202" t="s">
        <v>22</v>
      </c>
      <c r="Q1202" s="1">
        <v>43889.652592592603</v>
      </c>
    </row>
    <row r="1203" spans="1:17" hidden="1" outlineLevel="2" x14ac:dyDescent="0.35">
      <c r="A1203" s="1">
        <v>43738</v>
      </c>
      <c r="B1203" t="s">
        <v>722</v>
      </c>
      <c r="C1203" t="s">
        <v>1891</v>
      </c>
      <c r="D1203" t="s">
        <v>724</v>
      </c>
      <c r="F1203" t="s">
        <v>2577</v>
      </c>
      <c r="G1203" t="s">
        <v>2573</v>
      </c>
      <c r="H1203" t="s">
        <v>1859</v>
      </c>
      <c r="J1203" s="2">
        <v>0</v>
      </c>
      <c r="K1203" s="3">
        <v>7172</v>
      </c>
      <c r="L1203" t="s">
        <v>750</v>
      </c>
      <c r="M1203" t="s">
        <v>31</v>
      </c>
      <c r="N1203" t="s">
        <v>1120</v>
      </c>
      <c r="P1203" t="s">
        <v>22</v>
      </c>
      <c r="Q1203" s="1">
        <v>43949.722777777781</v>
      </c>
    </row>
    <row r="1204" spans="1:17" hidden="1" outlineLevel="2" x14ac:dyDescent="0.35">
      <c r="A1204" s="1">
        <v>43738</v>
      </c>
      <c r="B1204" t="s">
        <v>722</v>
      </c>
      <c r="C1204" t="s">
        <v>1891</v>
      </c>
      <c r="D1204" t="s">
        <v>724</v>
      </c>
      <c r="F1204" t="s">
        <v>2578</v>
      </c>
      <c r="G1204" t="s">
        <v>2573</v>
      </c>
      <c r="H1204" t="s">
        <v>1859</v>
      </c>
      <c r="J1204" s="2">
        <v>0</v>
      </c>
      <c r="K1204" s="3">
        <v>3668</v>
      </c>
      <c r="L1204" t="s">
        <v>750</v>
      </c>
      <c r="M1204" t="s">
        <v>31</v>
      </c>
      <c r="N1204" t="s">
        <v>1120</v>
      </c>
      <c r="P1204" t="s">
        <v>22</v>
      </c>
      <c r="Q1204" s="1">
        <v>43949.722777777781</v>
      </c>
    </row>
    <row r="1205" spans="1:17" hidden="1" outlineLevel="2" x14ac:dyDescent="0.35">
      <c r="A1205" s="1">
        <v>43738</v>
      </c>
      <c r="B1205" t="s">
        <v>722</v>
      </c>
      <c r="C1205" t="s">
        <v>1891</v>
      </c>
      <c r="D1205" t="s">
        <v>724</v>
      </c>
      <c r="F1205" t="s">
        <v>2579</v>
      </c>
      <c r="G1205" t="s">
        <v>2573</v>
      </c>
      <c r="H1205" t="s">
        <v>1859</v>
      </c>
      <c r="J1205" s="2">
        <v>0</v>
      </c>
      <c r="K1205" s="3">
        <v>4826</v>
      </c>
      <c r="L1205" t="s">
        <v>750</v>
      </c>
      <c r="M1205" t="s">
        <v>31</v>
      </c>
      <c r="N1205" t="s">
        <v>1120</v>
      </c>
      <c r="P1205" t="s">
        <v>22</v>
      </c>
      <c r="Q1205" s="1">
        <v>43949.722777777781</v>
      </c>
    </row>
    <row r="1206" spans="1:17" hidden="1" outlineLevel="2" x14ac:dyDescent="0.35">
      <c r="A1206" s="1">
        <v>43738</v>
      </c>
      <c r="B1206" t="s">
        <v>722</v>
      </c>
      <c r="C1206" t="s">
        <v>1891</v>
      </c>
      <c r="D1206" t="s">
        <v>724</v>
      </c>
      <c r="F1206" t="s">
        <v>2580</v>
      </c>
      <c r="G1206" t="s">
        <v>2573</v>
      </c>
      <c r="H1206" t="s">
        <v>1859</v>
      </c>
      <c r="J1206" s="2">
        <v>0</v>
      </c>
      <c r="K1206" s="3">
        <v>7565</v>
      </c>
      <c r="L1206" t="s">
        <v>750</v>
      </c>
      <c r="M1206" t="s">
        <v>31</v>
      </c>
      <c r="N1206" t="s">
        <v>1120</v>
      </c>
      <c r="P1206" t="s">
        <v>22</v>
      </c>
      <c r="Q1206" s="1">
        <v>43949.722777777781</v>
      </c>
    </row>
    <row r="1207" spans="1:17" hidden="1" outlineLevel="2" x14ac:dyDescent="0.35">
      <c r="A1207" s="1">
        <v>43769</v>
      </c>
      <c r="B1207" t="s">
        <v>722</v>
      </c>
      <c r="C1207" t="s">
        <v>1903</v>
      </c>
      <c r="D1207" t="s">
        <v>724</v>
      </c>
      <c r="F1207" t="s">
        <v>2581</v>
      </c>
      <c r="G1207" t="s">
        <v>2573</v>
      </c>
      <c r="H1207" t="s">
        <v>1859</v>
      </c>
      <c r="J1207" s="2">
        <v>0</v>
      </c>
      <c r="K1207" s="3">
        <v>918</v>
      </c>
      <c r="L1207" t="s">
        <v>750</v>
      </c>
      <c r="M1207" t="s">
        <v>31</v>
      </c>
      <c r="N1207" t="s">
        <v>1120</v>
      </c>
      <c r="O1207" t="s">
        <v>1905</v>
      </c>
      <c r="P1207" t="s">
        <v>22</v>
      </c>
      <c r="Q1207" s="1">
        <v>43949.722777777781</v>
      </c>
    </row>
    <row r="1208" spans="1:17" hidden="1" outlineLevel="2" x14ac:dyDescent="0.35">
      <c r="A1208" s="1">
        <v>43769</v>
      </c>
      <c r="B1208" t="s">
        <v>722</v>
      </c>
      <c r="C1208" t="s">
        <v>1903</v>
      </c>
      <c r="D1208" t="s">
        <v>724</v>
      </c>
      <c r="F1208" t="s">
        <v>2583</v>
      </c>
      <c r="G1208" t="s">
        <v>2573</v>
      </c>
      <c r="H1208" t="s">
        <v>1859</v>
      </c>
      <c r="J1208" s="2">
        <v>0</v>
      </c>
      <c r="K1208" s="3">
        <v>3700</v>
      </c>
      <c r="L1208" t="s">
        <v>750</v>
      </c>
      <c r="M1208" t="s">
        <v>31</v>
      </c>
      <c r="N1208" t="s">
        <v>1120</v>
      </c>
      <c r="O1208" t="s">
        <v>1905</v>
      </c>
      <c r="P1208" t="s">
        <v>22</v>
      </c>
      <c r="Q1208" s="1">
        <v>43949.722777777781</v>
      </c>
    </row>
    <row r="1209" spans="1:17" hidden="1" outlineLevel="2" x14ac:dyDescent="0.35">
      <c r="A1209" s="1">
        <v>43769</v>
      </c>
      <c r="B1209" t="s">
        <v>722</v>
      </c>
      <c r="C1209" t="s">
        <v>1903</v>
      </c>
      <c r="D1209" t="s">
        <v>724</v>
      </c>
      <c r="F1209" t="s">
        <v>2584</v>
      </c>
      <c r="G1209" t="s">
        <v>2573</v>
      </c>
      <c r="H1209" t="s">
        <v>1859</v>
      </c>
      <c r="J1209" s="2">
        <v>0</v>
      </c>
      <c r="K1209" s="3">
        <v>4810</v>
      </c>
      <c r="L1209" t="s">
        <v>750</v>
      </c>
      <c r="M1209" t="s">
        <v>31</v>
      </c>
      <c r="N1209" t="s">
        <v>1120</v>
      </c>
      <c r="O1209" t="s">
        <v>1905</v>
      </c>
      <c r="P1209" t="s">
        <v>22</v>
      </c>
      <c r="Q1209" s="1">
        <v>43949.722777777781</v>
      </c>
    </row>
    <row r="1210" spans="1:17" hidden="1" outlineLevel="2" x14ac:dyDescent="0.35">
      <c r="A1210" s="1">
        <v>43769</v>
      </c>
      <c r="B1210" t="s">
        <v>722</v>
      </c>
      <c r="C1210" t="s">
        <v>1903</v>
      </c>
      <c r="D1210" t="s">
        <v>724</v>
      </c>
      <c r="F1210" t="s">
        <v>2585</v>
      </c>
      <c r="G1210" t="s">
        <v>2573</v>
      </c>
      <c r="H1210" t="s">
        <v>1859</v>
      </c>
      <c r="J1210" s="2">
        <v>0</v>
      </c>
      <c r="K1210" s="3">
        <v>3423</v>
      </c>
      <c r="L1210" t="s">
        <v>750</v>
      </c>
      <c r="M1210" t="s">
        <v>31</v>
      </c>
      <c r="N1210" t="s">
        <v>1120</v>
      </c>
      <c r="O1210" t="s">
        <v>1905</v>
      </c>
      <c r="P1210" t="s">
        <v>22</v>
      </c>
      <c r="Q1210" s="1">
        <v>43949.722777777781</v>
      </c>
    </row>
    <row r="1211" spans="1:17" hidden="1" outlineLevel="2" x14ac:dyDescent="0.35">
      <c r="A1211" s="1">
        <v>43769</v>
      </c>
      <c r="B1211" t="s">
        <v>722</v>
      </c>
      <c r="C1211" t="s">
        <v>1903</v>
      </c>
      <c r="D1211" t="s">
        <v>724</v>
      </c>
      <c r="F1211" t="s">
        <v>2586</v>
      </c>
      <c r="G1211" t="s">
        <v>2573</v>
      </c>
      <c r="H1211" t="s">
        <v>1859</v>
      </c>
      <c r="J1211" s="2">
        <v>0</v>
      </c>
      <c r="K1211" s="3">
        <v>2755</v>
      </c>
      <c r="L1211" t="s">
        <v>750</v>
      </c>
      <c r="M1211" t="s">
        <v>31</v>
      </c>
      <c r="N1211" t="s">
        <v>1120</v>
      </c>
      <c r="O1211" t="s">
        <v>1905</v>
      </c>
      <c r="P1211" t="s">
        <v>22</v>
      </c>
      <c r="Q1211" s="1">
        <v>43949.722777777781</v>
      </c>
    </row>
    <row r="1212" spans="1:17" hidden="1" outlineLevel="2" x14ac:dyDescent="0.35">
      <c r="A1212" s="1">
        <v>43769</v>
      </c>
      <c r="B1212" t="s">
        <v>722</v>
      </c>
      <c r="C1212" t="s">
        <v>1903</v>
      </c>
      <c r="D1212" t="s">
        <v>724</v>
      </c>
      <c r="F1212" t="s">
        <v>2587</v>
      </c>
      <c r="G1212" t="s">
        <v>2573</v>
      </c>
      <c r="H1212" t="s">
        <v>1859</v>
      </c>
      <c r="J1212" s="2">
        <v>0</v>
      </c>
      <c r="K1212" s="3">
        <v>2405</v>
      </c>
      <c r="L1212" t="s">
        <v>750</v>
      </c>
      <c r="M1212" t="s">
        <v>31</v>
      </c>
      <c r="N1212" t="s">
        <v>1120</v>
      </c>
      <c r="O1212" t="s">
        <v>1905</v>
      </c>
      <c r="P1212" t="s">
        <v>22</v>
      </c>
      <c r="Q1212" s="1">
        <v>43949.722777777781</v>
      </c>
    </row>
    <row r="1213" spans="1:17" hidden="1" outlineLevel="2" x14ac:dyDescent="0.35">
      <c r="A1213" s="1">
        <v>43769</v>
      </c>
      <c r="B1213" t="s">
        <v>722</v>
      </c>
      <c r="C1213" t="s">
        <v>1903</v>
      </c>
      <c r="D1213" t="s">
        <v>724</v>
      </c>
      <c r="F1213" t="s">
        <v>2588</v>
      </c>
      <c r="G1213" t="s">
        <v>2573</v>
      </c>
      <c r="H1213" t="s">
        <v>1859</v>
      </c>
      <c r="J1213" s="2">
        <v>0</v>
      </c>
      <c r="K1213" s="3">
        <v>3330</v>
      </c>
      <c r="L1213" t="s">
        <v>750</v>
      </c>
      <c r="M1213" t="s">
        <v>31</v>
      </c>
      <c r="N1213" t="s">
        <v>1120</v>
      </c>
      <c r="O1213" t="s">
        <v>1905</v>
      </c>
      <c r="P1213" t="s">
        <v>22</v>
      </c>
      <c r="Q1213" s="1">
        <v>43949.722777777781</v>
      </c>
    </row>
    <row r="1214" spans="1:17" hidden="1" outlineLevel="2" x14ac:dyDescent="0.35">
      <c r="A1214" s="1">
        <v>43769</v>
      </c>
      <c r="B1214" t="s">
        <v>722</v>
      </c>
      <c r="C1214" t="s">
        <v>1903</v>
      </c>
      <c r="D1214" t="s">
        <v>724</v>
      </c>
      <c r="F1214" t="s">
        <v>2589</v>
      </c>
      <c r="G1214" t="s">
        <v>2573</v>
      </c>
      <c r="H1214" t="s">
        <v>1859</v>
      </c>
      <c r="J1214" s="2">
        <v>0</v>
      </c>
      <c r="K1214" s="3">
        <v>2405</v>
      </c>
      <c r="L1214" t="s">
        <v>750</v>
      </c>
      <c r="M1214" t="s">
        <v>31</v>
      </c>
      <c r="N1214" t="s">
        <v>1120</v>
      </c>
      <c r="O1214" t="s">
        <v>1905</v>
      </c>
      <c r="P1214" t="s">
        <v>22</v>
      </c>
      <c r="Q1214" s="1">
        <v>43949.722777777781</v>
      </c>
    </row>
    <row r="1215" spans="1:17" hidden="1" outlineLevel="2" x14ac:dyDescent="0.35">
      <c r="A1215" s="1">
        <v>43769</v>
      </c>
      <c r="B1215" t="s">
        <v>722</v>
      </c>
      <c r="C1215" t="s">
        <v>1903</v>
      </c>
      <c r="D1215" t="s">
        <v>724</v>
      </c>
      <c r="F1215" t="s">
        <v>2590</v>
      </c>
      <c r="G1215" t="s">
        <v>2573</v>
      </c>
      <c r="H1215" t="s">
        <v>1859</v>
      </c>
      <c r="J1215" s="2">
        <v>0</v>
      </c>
      <c r="K1215" s="3">
        <v>6619</v>
      </c>
      <c r="L1215" t="s">
        <v>750</v>
      </c>
      <c r="M1215" t="s">
        <v>31</v>
      </c>
      <c r="N1215" t="s">
        <v>1120</v>
      </c>
      <c r="O1215" t="s">
        <v>1905</v>
      </c>
      <c r="P1215" t="s">
        <v>22</v>
      </c>
      <c r="Q1215" s="1">
        <v>43949.722777777781</v>
      </c>
    </row>
    <row r="1216" spans="1:17" hidden="1" outlineLevel="2" x14ac:dyDescent="0.35">
      <c r="A1216" s="1">
        <v>43769</v>
      </c>
      <c r="B1216" t="s">
        <v>722</v>
      </c>
      <c r="C1216" t="s">
        <v>1903</v>
      </c>
      <c r="D1216" t="s">
        <v>724</v>
      </c>
      <c r="F1216" t="s">
        <v>2591</v>
      </c>
      <c r="G1216" t="s">
        <v>2573</v>
      </c>
      <c r="H1216" t="s">
        <v>1859</v>
      </c>
      <c r="J1216" s="2">
        <v>0</v>
      </c>
      <c r="K1216" s="3">
        <v>5739</v>
      </c>
      <c r="L1216" t="s">
        <v>750</v>
      </c>
      <c r="M1216" t="s">
        <v>31</v>
      </c>
      <c r="N1216" t="s">
        <v>1120</v>
      </c>
      <c r="O1216" t="s">
        <v>1905</v>
      </c>
      <c r="P1216" t="s">
        <v>22</v>
      </c>
      <c r="Q1216" s="1">
        <v>43949.722777777781</v>
      </c>
    </row>
    <row r="1217" spans="1:17" hidden="1" outlineLevel="2" x14ac:dyDescent="0.35">
      <c r="A1217" s="1">
        <v>43769</v>
      </c>
      <c r="B1217" t="s">
        <v>722</v>
      </c>
      <c r="C1217" t="s">
        <v>1903</v>
      </c>
      <c r="D1217" t="s">
        <v>724</v>
      </c>
      <c r="F1217" t="s">
        <v>2592</v>
      </c>
      <c r="G1217" t="s">
        <v>2573</v>
      </c>
      <c r="H1217" t="s">
        <v>1859</v>
      </c>
      <c r="J1217" s="2">
        <v>0</v>
      </c>
      <c r="K1217" s="3">
        <v>9103</v>
      </c>
      <c r="L1217" t="s">
        <v>750</v>
      </c>
      <c r="M1217" t="s">
        <v>31</v>
      </c>
      <c r="N1217" t="s">
        <v>1120</v>
      </c>
      <c r="O1217" t="s">
        <v>1905</v>
      </c>
      <c r="P1217" t="s">
        <v>22</v>
      </c>
      <c r="Q1217" s="1">
        <v>43949.722777777781</v>
      </c>
    </row>
    <row r="1218" spans="1:17" hidden="1" outlineLevel="2" x14ac:dyDescent="0.35">
      <c r="A1218" s="1">
        <v>43769</v>
      </c>
      <c r="B1218" t="s">
        <v>722</v>
      </c>
      <c r="C1218" t="s">
        <v>1903</v>
      </c>
      <c r="D1218" t="s">
        <v>724</v>
      </c>
      <c r="F1218" t="s">
        <v>2593</v>
      </c>
      <c r="G1218" t="s">
        <v>2573</v>
      </c>
      <c r="H1218" t="s">
        <v>1859</v>
      </c>
      <c r="J1218" s="2">
        <v>0</v>
      </c>
      <c r="K1218" s="3">
        <v>6031</v>
      </c>
      <c r="L1218" t="s">
        <v>750</v>
      </c>
      <c r="M1218" t="s">
        <v>31</v>
      </c>
      <c r="N1218" t="s">
        <v>1120</v>
      </c>
      <c r="O1218" t="s">
        <v>1905</v>
      </c>
      <c r="P1218" t="s">
        <v>22</v>
      </c>
      <c r="Q1218" s="1">
        <v>43949.722777777781</v>
      </c>
    </row>
    <row r="1219" spans="1:17" hidden="1" outlineLevel="2" x14ac:dyDescent="0.35">
      <c r="A1219" s="1">
        <v>43830</v>
      </c>
      <c r="B1219" t="s">
        <v>722</v>
      </c>
      <c r="C1219" t="s">
        <v>2598</v>
      </c>
      <c r="D1219" t="s">
        <v>724</v>
      </c>
      <c r="F1219" t="s">
        <v>2599</v>
      </c>
      <c r="G1219" t="s">
        <v>2573</v>
      </c>
      <c r="H1219" t="s">
        <v>1995</v>
      </c>
      <c r="J1219" s="2">
        <v>0</v>
      </c>
      <c r="K1219" s="3">
        <v>3125</v>
      </c>
      <c r="L1219" t="s">
        <v>750</v>
      </c>
      <c r="M1219" t="s">
        <v>31</v>
      </c>
      <c r="N1219" t="s">
        <v>1120</v>
      </c>
      <c r="P1219" t="s">
        <v>22</v>
      </c>
      <c r="Q1219" s="1">
        <v>43949.415706018517</v>
      </c>
    </row>
    <row r="1220" spans="1:17" hidden="1" outlineLevel="2" x14ac:dyDescent="0.35">
      <c r="A1220" s="1">
        <v>43830</v>
      </c>
      <c r="B1220" t="s">
        <v>722</v>
      </c>
      <c r="C1220" t="s">
        <v>2598</v>
      </c>
      <c r="D1220" t="s">
        <v>724</v>
      </c>
      <c r="F1220" t="s">
        <v>2600</v>
      </c>
      <c r="G1220" t="s">
        <v>2573</v>
      </c>
      <c r="H1220" t="s">
        <v>1995</v>
      </c>
      <c r="J1220" s="2">
        <v>0</v>
      </c>
      <c r="K1220" s="3">
        <v>9982</v>
      </c>
      <c r="L1220" t="s">
        <v>750</v>
      </c>
      <c r="M1220" t="s">
        <v>31</v>
      </c>
      <c r="N1220" t="s">
        <v>1120</v>
      </c>
      <c r="P1220" t="s">
        <v>22</v>
      </c>
      <c r="Q1220" s="1">
        <v>43949.415706018517</v>
      </c>
    </row>
    <row r="1221" spans="1:17" hidden="1" outlineLevel="2" x14ac:dyDescent="0.35">
      <c r="A1221" s="1">
        <v>43830</v>
      </c>
      <c r="B1221" t="s">
        <v>722</v>
      </c>
      <c r="C1221" t="s">
        <v>2598</v>
      </c>
      <c r="D1221" t="s">
        <v>724</v>
      </c>
      <c r="F1221" t="s">
        <v>2601</v>
      </c>
      <c r="G1221" t="s">
        <v>2573</v>
      </c>
      <c r="H1221" t="s">
        <v>1995</v>
      </c>
      <c r="J1221" s="2">
        <v>0</v>
      </c>
      <c r="K1221" s="3">
        <v>9821</v>
      </c>
      <c r="L1221" t="s">
        <v>750</v>
      </c>
      <c r="M1221" t="s">
        <v>31</v>
      </c>
      <c r="N1221" t="s">
        <v>1120</v>
      </c>
      <c r="P1221" t="s">
        <v>22</v>
      </c>
      <c r="Q1221" s="1">
        <v>43949.415706018517</v>
      </c>
    </row>
    <row r="1222" spans="1:17" hidden="1" outlineLevel="2" x14ac:dyDescent="0.35">
      <c r="A1222" s="1">
        <v>43830</v>
      </c>
      <c r="B1222" t="s">
        <v>722</v>
      </c>
      <c r="C1222" t="s">
        <v>2598</v>
      </c>
      <c r="D1222" t="s">
        <v>724</v>
      </c>
      <c r="F1222" t="s">
        <v>2602</v>
      </c>
      <c r="G1222" t="s">
        <v>2573</v>
      </c>
      <c r="H1222" t="s">
        <v>1995</v>
      </c>
      <c r="J1222" s="2">
        <v>0</v>
      </c>
      <c r="K1222" s="3">
        <v>5803</v>
      </c>
      <c r="L1222" t="s">
        <v>750</v>
      </c>
      <c r="M1222" t="s">
        <v>31</v>
      </c>
      <c r="N1222" t="s">
        <v>1120</v>
      </c>
      <c r="P1222" t="s">
        <v>22</v>
      </c>
      <c r="Q1222" s="1">
        <v>43949.415706018517</v>
      </c>
    </row>
    <row r="1223" spans="1:17" hidden="1" outlineLevel="2" x14ac:dyDescent="0.35">
      <c r="A1223" s="1">
        <v>43654</v>
      </c>
      <c r="B1223" t="s">
        <v>24</v>
      </c>
      <c r="C1223" t="s">
        <v>1121</v>
      </c>
      <c r="D1223" t="s">
        <v>1122</v>
      </c>
      <c r="F1223" t="s">
        <v>2606</v>
      </c>
      <c r="G1223" t="s">
        <v>2607</v>
      </c>
      <c r="H1223" t="s">
        <v>1103</v>
      </c>
      <c r="I1223" t="s">
        <v>471</v>
      </c>
      <c r="J1223" s="2">
        <v>0</v>
      </c>
      <c r="K1223" s="3">
        <v>17.45</v>
      </c>
      <c r="L1223" t="s">
        <v>750</v>
      </c>
      <c r="M1223" t="s">
        <v>31</v>
      </c>
      <c r="N1223" t="s">
        <v>1120</v>
      </c>
      <c r="P1223" t="s">
        <v>22</v>
      </c>
      <c r="Q1223" s="1">
        <v>43889.652592592603</v>
      </c>
    </row>
    <row r="1224" spans="1:17" hidden="1" outlineLevel="2" x14ac:dyDescent="0.35">
      <c r="A1224" s="1">
        <v>43760</v>
      </c>
      <c r="B1224" t="s">
        <v>24</v>
      </c>
      <c r="C1224" t="s">
        <v>1262</v>
      </c>
      <c r="D1224" t="s">
        <v>1122</v>
      </c>
      <c r="E1224" t="s">
        <v>1212</v>
      </c>
      <c r="F1224" t="s">
        <v>2606</v>
      </c>
      <c r="G1224" t="s">
        <v>2607</v>
      </c>
      <c r="H1224" t="s">
        <v>1103</v>
      </c>
      <c r="I1224" t="s">
        <v>471</v>
      </c>
      <c r="J1224" s="2">
        <v>0</v>
      </c>
      <c r="K1224" s="3">
        <v>0.01</v>
      </c>
      <c r="L1224" t="s">
        <v>750</v>
      </c>
      <c r="M1224" t="s">
        <v>31</v>
      </c>
      <c r="N1224" t="s">
        <v>1120</v>
      </c>
      <c r="P1224" t="s">
        <v>22</v>
      </c>
      <c r="Q1224" s="1">
        <v>43889.652592592603</v>
      </c>
    </row>
    <row r="1225" spans="1:17" hidden="1" outlineLevel="1" collapsed="1" x14ac:dyDescent="0.35">
      <c r="K1225" s="3">
        <f>SUBTOTAL(9,K1197:K1224)</f>
        <v>228198.98000000004</v>
      </c>
      <c r="N1225" s="4" t="s">
        <v>3193</v>
      </c>
      <c r="Q1225" s="1">
        <f>SUBTOTAL(9,Q1187:Q1224)</f>
        <v>1669187.1844907412</v>
      </c>
    </row>
    <row r="1226" spans="1:17" hidden="1" outlineLevel="2" x14ac:dyDescent="0.35">
      <c r="A1226" s="1">
        <v>43718</v>
      </c>
      <c r="B1226" t="s">
        <v>24</v>
      </c>
      <c r="C1226" t="s">
        <v>1205</v>
      </c>
      <c r="D1226" t="s">
        <v>1206</v>
      </c>
      <c r="F1226" t="s">
        <v>1207</v>
      </c>
      <c r="G1226" t="s">
        <v>1103</v>
      </c>
      <c r="H1226" t="s">
        <v>749</v>
      </c>
      <c r="J1226" s="2">
        <v>0</v>
      </c>
      <c r="K1226" s="3">
        <v>348.48</v>
      </c>
      <c r="L1226" t="s">
        <v>750</v>
      </c>
      <c r="M1226" t="s">
        <v>31</v>
      </c>
      <c r="N1226" t="s">
        <v>1208</v>
      </c>
      <c r="P1226" t="s">
        <v>22</v>
      </c>
      <c r="Q1226" s="1">
        <v>43889.652592592603</v>
      </c>
    </row>
    <row r="1227" spans="1:17" hidden="1" outlineLevel="2" x14ac:dyDescent="0.35">
      <c r="A1227" s="1">
        <v>43691</v>
      </c>
      <c r="B1227" t="s">
        <v>24</v>
      </c>
      <c r="C1227" t="s">
        <v>1669</v>
      </c>
      <c r="D1227" t="s">
        <v>1178</v>
      </c>
      <c r="E1227" t="s">
        <v>1670</v>
      </c>
      <c r="F1227" t="s">
        <v>1671</v>
      </c>
      <c r="G1227" t="s">
        <v>1609</v>
      </c>
      <c r="H1227" t="s">
        <v>749</v>
      </c>
      <c r="J1227" s="2">
        <v>0</v>
      </c>
      <c r="K1227" s="3">
        <v>2294</v>
      </c>
      <c r="L1227" t="s">
        <v>750</v>
      </c>
      <c r="M1227" t="s">
        <v>31</v>
      </c>
      <c r="N1227" t="s">
        <v>1208</v>
      </c>
      <c r="P1227" t="s">
        <v>22</v>
      </c>
      <c r="Q1227" s="1">
        <v>43889.652592592603</v>
      </c>
    </row>
    <row r="1228" spans="1:17" hidden="1" outlineLevel="2" x14ac:dyDescent="0.35">
      <c r="A1228" s="1">
        <v>43691</v>
      </c>
      <c r="B1228" t="s">
        <v>1111</v>
      </c>
      <c r="C1228" t="s">
        <v>2492</v>
      </c>
      <c r="D1228" t="s">
        <v>1178</v>
      </c>
      <c r="E1228" t="s">
        <v>1670</v>
      </c>
      <c r="F1228" t="s">
        <v>2493</v>
      </c>
      <c r="G1228" t="s">
        <v>2490</v>
      </c>
      <c r="H1228" t="s">
        <v>1609</v>
      </c>
      <c r="J1228" s="2">
        <v>0</v>
      </c>
      <c r="K1228" s="3">
        <v>2294</v>
      </c>
      <c r="L1228" t="s">
        <v>750</v>
      </c>
      <c r="M1228" t="s">
        <v>31</v>
      </c>
      <c r="N1228" t="s">
        <v>1208</v>
      </c>
      <c r="O1228" t="s">
        <v>2494</v>
      </c>
      <c r="P1228" t="s">
        <v>22</v>
      </c>
      <c r="Q1228" s="1">
        <v>43956.517187500001</v>
      </c>
    </row>
    <row r="1229" spans="1:17" hidden="1" outlineLevel="2" x14ac:dyDescent="0.35">
      <c r="A1229" s="1">
        <v>43718</v>
      </c>
      <c r="B1229" t="s">
        <v>1100</v>
      </c>
      <c r="C1229" t="s">
        <v>2560</v>
      </c>
      <c r="D1229" t="s">
        <v>1206</v>
      </c>
      <c r="F1229" t="s">
        <v>2561</v>
      </c>
      <c r="G1229" t="s">
        <v>2562</v>
      </c>
      <c r="H1229" t="s">
        <v>1103</v>
      </c>
      <c r="J1229" s="2">
        <v>0</v>
      </c>
      <c r="K1229" s="3">
        <v>348.48</v>
      </c>
      <c r="L1229" t="s">
        <v>750</v>
      </c>
      <c r="M1229" t="s">
        <v>31</v>
      </c>
      <c r="N1229" t="s">
        <v>1208</v>
      </c>
      <c r="O1229" t="s">
        <v>2563</v>
      </c>
      <c r="P1229" t="s">
        <v>22</v>
      </c>
      <c r="Q1229" s="1">
        <v>43928.521967592591</v>
      </c>
    </row>
    <row r="1230" spans="1:17" hidden="1" outlineLevel="1" collapsed="1" x14ac:dyDescent="0.35">
      <c r="K1230" s="3">
        <f>SUBTOTAL(9,K1228:K1229)</f>
        <v>2642.48</v>
      </c>
      <c r="N1230" s="4" t="s">
        <v>3194</v>
      </c>
      <c r="Q1230" s="1">
        <f>SUBTOTAL(9,Q1226:Q1229)</f>
        <v>175664.34434027781</v>
      </c>
    </row>
    <row r="1231" spans="1:17" hidden="1" outlineLevel="2" x14ac:dyDescent="0.35">
      <c r="A1231" s="1">
        <v>43647</v>
      </c>
      <c r="B1231" t="s">
        <v>24</v>
      </c>
      <c r="C1231" t="s">
        <v>745</v>
      </c>
      <c r="D1231" t="s">
        <v>746</v>
      </c>
      <c r="E1231" t="s">
        <v>747</v>
      </c>
      <c r="F1231" t="s">
        <v>748</v>
      </c>
      <c r="G1231" t="s">
        <v>749</v>
      </c>
      <c r="H1231" t="s">
        <v>468</v>
      </c>
      <c r="J1231" s="2">
        <v>0</v>
      </c>
      <c r="K1231" s="3">
        <v>404</v>
      </c>
      <c r="L1231" t="s">
        <v>750</v>
      </c>
      <c r="M1231" t="s">
        <v>31</v>
      </c>
      <c r="N1231" t="s">
        <v>751</v>
      </c>
      <c r="P1231" t="s">
        <v>22</v>
      </c>
      <c r="Q1231" s="1">
        <v>43956.479189814818</v>
      </c>
    </row>
    <row r="1232" spans="1:17" hidden="1" outlineLevel="2" x14ac:dyDescent="0.35">
      <c r="A1232" s="1">
        <v>43691</v>
      </c>
      <c r="B1232" t="s">
        <v>24</v>
      </c>
      <c r="C1232" t="s">
        <v>1174</v>
      </c>
      <c r="D1232" t="s">
        <v>1175</v>
      </c>
      <c r="F1232" t="s">
        <v>1176</v>
      </c>
      <c r="G1232" t="s">
        <v>1103</v>
      </c>
      <c r="H1232" t="s">
        <v>749</v>
      </c>
      <c r="J1232" s="2">
        <v>0</v>
      </c>
      <c r="K1232" s="3">
        <v>624</v>
      </c>
      <c r="L1232" t="s">
        <v>750</v>
      </c>
      <c r="M1232" t="s">
        <v>31</v>
      </c>
      <c r="N1232" t="s">
        <v>751</v>
      </c>
      <c r="P1232" t="s">
        <v>22</v>
      </c>
      <c r="Q1232" s="1">
        <v>43889.652592592603</v>
      </c>
    </row>
    <row r="1233" spans="1:17" hidden="1" outlineLevel="2" x14ac:dyDescent="0.35">
      <c r="A1233" s="1">
        <v>43714</v>
      </c>
      <c r="B1233" t="s">
        <v>24</v>
      </c>
      <c r="C1233" t="s">
        <v>1201</v>
      </c>
      <c r="D1233" t="s">
        <v>1175</v>
      </c>
      <c r="F1233" t="s">
        <v>1202</v>
      </c>
      <c r="G1233" t="s">
        <v>1103</v>
      </c>
      <c r="H1233" t="s">
        <v>749</v>
      </c>
      <c r="J1233" s="2">
        <v>0</v>
      </c>
      <c r="K1233" s="3">
        <v>1136</v>
      </c>
      <c r="L1233" t="s">
        <v>750</v>
      </c>
      <c r="M1233" t="s">
        <v>31</v>
      </c>
      <c r="N1233" t="s">
        <v>751</v>
      </c>
      <c r="P1233" t="s">
        <v>22</v>
      </c>
      <c r="Q1233" s="1">
        <v>43889.652592592603</v>
      </c>
    </row>
    <row r="1234" spans="1:17" hidden="1" outlineLevel="2" x14ac:dyDescent="0.35">
      <c r="A1234" s="1">
        <v>43787</v>
      </c>
      <c r="B1234" t="s">
        <v>24</v>
      </c>
      <c r="C1234" t="s">
        <v>1288</v>
      </c>
      <c r="D1234" t="s">
        <v>1125</v>
      </c>
      <c r="F1234" t="s">
        <v>1289</v>
      </c>
      <c r="G1234" t="s">
        <v>1103</v>
      </c>
      <c r="H1234" t="s">
        <v>749</v>
      </c>
      <c r="J1234" s="2">
        <v>0</v>
      </c>
      <c r="K1234" s="3">
        <v>1233.04</v>
      </c>
      <c r="L1234" t="s">
        <v>750</v>
      </c>
      <c r="M1234" t="s">
        <v>31</v>
      </c>
      <c r="N1234" t="s">
        <v>751</v>
      </c>
      <c r="P1234" t="s">
        <v>22</v>
      </c>
      <c r="Q1234" s="1">
        <v>43928.538495370369</v>
      </c>
    </row>
    <row r="1235" spans="1:17" hidden="1" outlineLevel="2" x14ac:dyDescent="0.35">
      <c r="A1235" s="1">
        <v>43669</v>
      </c>
      <c r="B1235" t="s">
        <v>24</v>
      </c>
      <c r="C1235" t="s">
        <v>1658</v>
      </c>
      <c r="D1235" t="s">
        <v>1175</v>
      </c>
      <c r="F1235" t="s">
        <v>1659</v>
      </c>
      <c r="G1235" t="s">
        <v>1609</v>
      </c>
      <c r="H1235" t="s">
        <v>838</v>
      </c>
      <c r="I1235" t="s">
        <v>471</v>
      </c>
      <c r="J1235" s="2">
        <v>21.5</v>
      </c>
      <c r="K1235" s="3">
        <v>549.22</v>
      </c>
      <c r="L1235" t="s">
        <v>750</v>
      </c>
      <c r="M1235" t="s">
        <v>31</v>
      </c>
      <c r="N1235" t="s">
        <v>751</v>
      </c>
      <c r="P1235" t="s">
        <v>22</v>
      </c>
      <c r="Q1235" s="1">
        <v>43889.652592592603</v>
      </c>
    </row>
    <row r="1236" spans="1:17" hidden="1" outlineLevel="2" x14ac:dyDescent="0.35">
      <c r="A1236" s="1">
        <v>43691</v>
      </c>
      <c r="B1236" t="s">
        <v>24</v>
      </c>
      <c r="C1236" t="s">
        <v>1667</v>
      </c>
      <c r="D1236" t="s">
        <v>1175</v>
      </c>
      <c r="F1236" t="s">
        <v>1668</v>
      </c>
      <c r="G1236" t="s">
        <v>1609</v>
      </c>
      <c r="H1236" t="s">
        <v>749</v>
      </c>
      <c r="J1236" s="2">
        <v>0</v>
      </c>
      <c r="K1236" s="3">
        <v>2400</v>
      </c>
      <c r="L1236" t="s">
        <v>750</v>
      </c>
      <c r="M1236" t="s">
        <v>31</v>
      </c>
      <c r="N1236" t="s">
        <v>751</v>
      </c>
      <c r="P1236" t="s">
        <v>22</v>
      </c>
      <c r="Q1236" s="1">
        <v>43889.652592592603</v>
      </c>
    </row>
    <row r="1237" spans="1:17" hidden="1" outlineLevel="2" x14ac:dyDescent="0.35">
      <c r="A1237" s="1">
        <v>43696</v>
      </c>
      <c r="B1237" t="s">
        <v>24</v>
      </c>
      <c r="C1237" t="s">
        <v>1672</v>
      </c>
      <c r="D1237" t="s">
        <v>1175</v>
      </c>
      <c r="F1237" t="s">
        <v>1673</v>
      </c>
      <c r="G1237" t="s">
        <v>1609</v>
      </c>
      <c r="H1237" t="s">
        <v>838</v>
      </c>
      <c r="I1237" t="s">
        <v>471</v>
      </c>
      <c r="J1237" s="2">
        <v>36.57</v>
      </c>
      <c r="K1237" s="3">
        <v>942.77</v>
      </c>
      <c r="L1237" t="s">
        <v>750</v>
      </c>
      <c r="M1237" t="s">
        <v>31</v>
      </c>
      <c r="N1237" t="s">
        <v>751</v>
      </c>
      <c r="P1237" t="s">
        <v>22</v>
      </c>
      <c r="Q1237" s="1">
        <v>43889.652592592603</v>
      </c>
    </row>
    <row r="1238" spans="1:17" hidden="1" outlineLevel="2" x14ac:dyDescent="0.35">
      <c r="A1238" s="1">
        <v>43748</v>
      </c>
      <c r="B1238" t="s">
        <v>24</v>
      </c>
      <c r="C1238" t="s">
        <v>1743</v>
      </c>
      <c r="D1238" t="s">
        <v>1611</v>
      </c>
      <c r="F1238" t="s">
        <v>1744</v>
      </c>
      <c r="G1238" t="s">
        <v>1609</v>
      </c>
      <c r="H1238" t="s">
        <v>23</v>
      </c>
      <c r="J1238" s="2">
        <v>0</v>
      </c>
      <c r="K1238" s="3">
        <v>100</v>
      </c>
      <c r="L1238" t="s">
        <v>750</v>
      </c>
      <c r="M1238" t="s">
        <v>31</v>
      </c>
      <c r="N1238" t="s">
        <v>751</v>
      </c>
      <c r="P1238" t="s">
        <v>22</v>
      </c>
      <c r="Q1238" s="1">
        <v>43947.673020833332</v>
      </c>
    </row>
    <row r="1239" spans="1:17" hidden="1" outlineLevel="2" x14ac:dyDescent="0.35">
      <c r="A1239" s="1">
        <v>43669</v>
      </c>
      <c r="B1239" t="s">
        <v>1111</v>
      </c>
      <c r="C1239" t="s">
        <v>2250</v>
      </c>
      <c r="D1239" t="s">
        <v>1175</v>
      </c>
      <c r="F1239" t="s">
        <v>2251</v>
      </c>
      <c r="G1239" t="s">
        <v>2246</v>
      </c>
      <c r="H1239" t="s">
        <v>1609</v>
      </c>
      <c r="I1239" t="s">
        <v>471</v>
      </c>
      <c r="J1239" s="2">
        <v>21.5</v>
      </c>
      <c r="K1239" s="3">
        <v>549.22</v>
      </c>
      <c r="L1239" t="s">
        <v>750</v>
      </c>
      <c r="M1239" t="s">
        <v>31</v>
      </c>
      <c r="N1239" t="s">
        <v>751</v>
      </c>
      <c r="O1239" t="s">
        <v>2252</v>
      </c>
      <c r="P1239" t="s">
        <v>22</v>
      </c>
      <c r="Q1239" s="1">
        <v>43889.652592592603</v>
      </c>
    </row>
    <row r="1240" spans="1:17" hidden="1" outlineLevel="2" x14ac:dyDescent="0.35">
      <c r="A1240" s="1">
        <v>43686</v>
      </c>
      <c r="B1240" t="s">
        <v>1111</v>
      </c>
      <c r="C1240" t="s">
        <v>2253</v>
      </c>
      <c r="D1240" t="s">
        <v>1175</v>
      </c>
      <c r="F1240" t="s">
        <v>2254</v>
      </c>
      <c r="G1240" t="s">
        <v>2246</v>
      </c>
      <c r="H1240" t="s">
        <v>1609</v>
      </c>
      <c r="J1240" s="2">
        <v>0</v>
      </c>
      <c r="K1240" s="3">
        <v>2400</v>
      </c>
      <c r="L1240" t="s">
        <v>750</v>
      </c>
      <c r="M1240" t="s">
        <v>31</v>
      </c>
      <c r="N1240" t="s">
        <v>751</v>
      </c>
      <c r="O1240" t="s">
        <v>2255</v>
      </c>
      <c r="P1240" t="s">
        <v>22</v>
      </c>
      <c r="Q1240" s="1">
        <v>43889.652592592603</v>
      </c>
    </row>
    <row r="1241" spans="1:17" hidden="1" outlineLevel="2" x14ac:dyDescent="0.35">
      <c r="A1241" s="1">
        <v>43691</v>
      </c>
      <c r="B1241" t="s">
        <v>1100</v>
      </c>
      <c r="C1241" t="s">
        <v>2256</v>
      </c>
      <c r="D1241" t="s">
        <v>2257</v>
      </c>
      <c r="E1241" t="s">
        <v>2258</v>
      </c>
      <c r="F1241" t="s">
        <v>2259</v>
      </c>
      <c r="G1241" t="s">
        <v>2246</v>
      </c>
      <c r="H1241" t="s">
        <v>1103</v>
      </c>
      <c r="J1241" s="2">
        <v>0</v>
      </c>
      <c r="K1241" s="3">
        <v>624</v>
      </c>
      <c r="L1241" t="s">
        <v>750</v>
      </c>
      <c r="M1241" t="s">
        <v>31</v>
      </c>
      <c r="N1241" t="s">
        <v>751</v>
      </c>
      <c r="O1241" t="s">
        <v>2260</v>
      </c>
      <c r="P1241" t="s">
        <v>22</v>
      </c>
      <c r="Q1241" s="1">
        <v>43889.652592592603</v>
      </c>
    </row>
    <row r="1242" spans="1:17" hidden="1" outlineLevel="2" x14ac:dyDescent="0.35">
      <c r="A1242" s="1">
        <v>43696</v>
      </c>
      <c r="B1242" t="s">
        <v>1111</v>
      </c>
      <c r="C1242" t="s">
        <v>2261</v>
      </c>
      <c r="D1242" t="s">
        <v>1175</v>
      </c>
      <c r="F1242" t="s">
        <v>2251</v>
      </c>
      <c r="G1242" t="s">
        <v>2246</v>
      </c>
      <c r="H1242" t="s">
        <v>1609</v>
      </c>
      <c r="I1242" t="s">
        <v>471</v>
      </c>
      <c r="J1242" s="2">
        <v>36.57</v>
      </c>
      <c r="K1242" s="3">
        <v>942.77</v>
      </c>
      <c r="L1242" t="s">
        <v>750</v>
      </c>
      <c r="M1242" t="s">
        <v>31</v>
      </c>
      <c r="N1242" t="s">
        <v>751</v>
      </c>
      <c r="O1242" t="s">
        <v>2262</v>
      </c>
      <c r="P1242" t="s">
        <v>22</v>
      </c>
      <c r="Q1242" s="1">
        <v>43889.652592592603</v>
      </c>
    </row>
    <row r="1243" spans="1:17" hidden="1" outlineLevel="2" x14ac:dyDescent="0.35">
      <c r="A1243" s="1">
        <v>43714</v>
      </c>
      <c r="B1243" t="s">
        <v>1100</v>
      </c>
      <c r="C1243" t="s">
        <v>2263</v>
      </c>
      <c r="D1243" t="s">
        <v>1175</v>
      </c>
      <c r="E1243" t="s">
        <v>2264</v>
      </c>
      <c r="F1243" t="s">
        <v>2265</v>
      </c>
      <c r="G1243" t="s">
        <v>2246</v>
      </c>
      <c r="H1243" t="s">
        <v>1103</v>
      </c>
      <c r="J1243" s="2">
        <v>0</v>
      </c>
      <c r="K1243" s="3">
        <v>1136</v>
      </c>
      <c r="L1243" t="s">
        <v>750</v>
      </c>
      <c r="M1243" t="s">
        <v>31</v>
      </c>
      <c r="N1243" t="s">
        <v>751</v>
      </c>
      <c r="O1243" t="s">
        <v>2266</v>
      </c>
      <c r="P1243" t="s">
        <v>22</v>
      </c>
      <c r="Q1243" s="1">
        <v>43889.652592592603</v>
      </c>
    </row>
    <row r="1244" spans="1:17" hidden="1" outlineLevel="2" x14ac:dyDescent="0.35">
      <c r="A1244" s="1">
        <v>43762</v>
      </c>
      <c r="B1244" t="s">
        <v>1100</v>
      </c>
      <c r="C1244" t="s">
        <v>2278</v>
      </c>
      <c r="D1244" t="s">
        <v>1125</v>
      </c>
      <c r="F1244" t="s">
        <v>2245</v>
      </c>
      <c r="G1244" t="s">
        <v>2246</v>
      </c>
      <c r="H1244" t="s">
        <v>1103</v>
      </c>
      <c r="J1244" s="2">
        <v>0</v>
      </c>
      <c r="K1244" s="3">
        <v>1233.04</v>
      </c>
      <c r="L1244" t="s">
        <v>750</v>
      </c>
      <c r="M1244" t="s">
        <v>31</v>
      </c>
      <c r="N1244" t="s">
        <v>751</v>
      </c>
      <c r="O1244" t="s">
        <v>2279</v>
      </c>
      <c r="P1244" t="s">
        <v>22</v>
      </c>
      <c r="Q1244" s="1">
        <v>43928.530173611107</v>
      </c>
    </row>
    <row r="1245" spans="1:17" hidden="1" outlineLevel="2" x14ac:dyDescent="0.35">
      <c r="A1245" s="1">
        <v>43830</v>
      </c>
      <c r="B1245" t="s">
        <v>722</v>
      </c>
      <c r="C1245" t="s">
        <v>2611</v>
      </c>
      <c r="D1245" t="s">
        <v>724</v>
      </c>
      <c r="F1245" t="s">
        <v>2613</v>
      </c>
      <c r="G1245" t="s">
        <v>2607</v>
      </c>
      <c r="H1245" t="s">
        <v>35</v>
      </c>
      <c r="J1245" s="2">
        <v>0</v>
      </c>
      <c r="K1245" s="3">
        <v>32.03</v>
      </c>
      <c r="L1245" t="s">
        <v>750</v>
      </c>
      <c r="M1245" t="s">
        <v>31</v>
      </c>
      <c r="N1245" t="s">
        <v>751</v>
      </c>
      <c r="P1245" t="s">
        <v>22</v>
      </c>
      <c r="Q1245" s="1">
        <v>43947.656805555547</v>
      </c>
    </row>
    <row r="1246" spans="1:17" hidden="1" outlineLevel="2" x14ac:dyDescent="0.35">
      <c r="A1246" s="1">
        <v>43830</v>
      </c>
      <c r="B1246" t="s">
        <v>722</v>
      </c>
      <c r="C1246" t="s">
        <v>2611</v>
      </c>
      <c r="D1246" t="s">
        <v>724</v>
      </c>
      <c r="F1246" t="s">
        <v>2614</v>
      </c>
      <c r="G1246" t="s">
        <v>2607</v>
      </c>
      <c r="H1246" t="s">
        <v>35</v>
      </c>
      <c r="J1246" s="2">
        <v>0</v>
      </c>
      <c r="K1246" s="3">
        <v>-3.84</v>
      </c>
      <c r="L1246" t="s">
        <v>750</v>
      </c>
      <c r="M1246" t="s">
        <v>31</v>
      </c>
      <c r="N1246" t="s">
        <v>751</v>
      </c>
      <c r="P1246" t="s">
        <v>22</v>
      </c>
      <c r="Q1246" s="1">
        <v>43947.656805555547</v>
      </c>
    </row>
    <row r="1247" spans="1:17" hidden="1" outlineLevel="2" x14ac:dyDescent="0.35">
      <c r="A1247" s="1">
        <v>43769</v>
      </c>
      <c r="B1247" t="s">
        <v>1111</v>
      </c>
      <c r="C1247" t="s">
        <v>2765</v>
      </c>
      <c r="D1247" t="s">
        <v>1611</v>
      </c>
      <c r="F1247" t="s">
        <v>2766</v>
      </c>
      <c r="G1247" t="s">
        <v>2767</v>
      </c>
      <c r="H1247" t="s">
        <v>1609</v>
      </c>
      <c r="J1247" s="2">
        <v>0</v>
      </c>
      <c r="K1247" s="3">
        <v>100</v>
      </c>
      <c r="L1247" t="s">
        <v>750</v>
      </c>
      <c r="M1247" t="s">
        <v>31</v>
      </c>
      <c r="N1247" t="s">
        <v>751</v>
      </c>
      <c r="P1247" t="s">
        <v>22</v>
      </c>
      <c r="Q1247" s="1">
        <v>43947.672071759262</v>
      </c>
    </row>
    <row r="1248" spans="1:17" hidden="1" outlineLevel="1" collapsed="1" x14ac:dyDescent="0.35">
      <c r="K1248" s="3">
        <f>SUBTOTAL(9,K1239:K1247)</f>
        <v>7013.2199999999993</v>
      </c>
      <c r="N1248" s="4" t="s">
        <v>3195</v>
      </c>
      <c r="Q1248" s="1">
        <f>SUBTOTAL(9,Q1231:Q1247)</f>
        <v>746500.73248842603</v>
      </c>
    </row>
    <row r="1249" spans="1:17" hidden="1" outlineLevel="2" x14ac:dyDescent="0.35">
      <c r="A1249" s="1">
        <v>43727</v>
      </c>
      <c r="B1249" t="s">
        <v>24</v>
      </c>
      <c r="C1249" t="s">
        <v>758</v>
      </c>
      <c r="D1249" t="s">
        <v>759</v>
      </c>
      <c r="E1249" t="s">
        <v>760</v>
      </c>
      <c r="F1249" t="s">
        <v>761</v>
      </c>
      <c r="G1249" t="s">
        <v>749</v>
      </c>
      <c r="H1249" t="s">
        <v>48</v>
      </c>
      <c r="J1249" s="2">
        <v>0</v>
      </c>
      <c r="K1249" s="3">
        <v>13066</v>
      </c>
      <c r="L1249" t="s">
        <v>750</v>
      </c>
      <c r="M1249" t="s">
        <v>31</v>
      </c>
      <c r="N1249" t="s">
        <v>756</v>
      </c>
      <c r="P1249" t="s">
        <v>22</v>
      </c>
      <c r="Q1249" s="1">
        <v>43889.661921296298</v>
      </c>
    </row>
    <row r="1250" spans="1:17" hidden="1" outlineLevel="2" x14ac:dyDescent="0.35">
      <c r="A1250" s="1">
        <v>43677</v>
      </c>
      <c r="B1250" t="s">
        <v>24</v>
      </c>
      <c r="C1250" t="s">
        <v>755</v>
      </c>
      <c r="F1250" t="s">
        <v>41</v>
      </c>
      <c r="G1250" t="s">
        <v>749</v>
      </c>
      <c r="H1250" t="s">
        <v>42</v>
      </c>
      <c r="J1250" s="2">
        <v>0</v>
      </c>
      <c r="K1250" s="3">
        <v>31.02</v>
      </c>
      <c r="L1250" t="s">
        <v>750</v>
      </c>
      <c r="M1250" t="s">
        <v>31</v>
      </c>
      <c r="N1250" t="s">
        <v>756</v>
      </c>
      <c r="P1250" t="s">
        <v>22</v>
      </c>
      <c r="Q1250" s="1">
        <v>43889.661921296298</v>
      </c>
    </row>
    <row r="1251" spans="1:17" hidden="1" outlineLevel="2" x14ac:dyDescent="0.35">
      <c r="A1251" s="1">
        <v>43708</v>
      </c>
      <c r="B1251" t="s">
        <v>24</v>
      </c>
      <c r="C1251" t="s">
        <v>757</v>
      </c>
      <c r="F1251" t="s">
        <v>41</v>
      </c>
      <c r="G1251" t="s">
        <v>749</v>
      </c>
      <c r="H1251" t="s">
        <v>42</v>
      </c>
      <c r="J1251" s="2">
        <v>0</v>
      </c>
      <c r="K1251" s="3">
        <v>29.48</v>
      </c>
      <c r="L1251" t="s">
        <v>750</v>
      </c>
      <c r="M1251" t="s">
        <v>31</v>
      </c>
      <c r="N1251" t="s">
        <v>756</v>
      </c>
      <c r="P1251" t="s">
        <v>22</v>
      </c>
      <c r="Q1251" s="1">
        <v>43889.661921296298</v>
      </c>
    </row>
    <row r="1252" spans="1:17" hidden="1" outlineLevel="2" x14ac:dyDescent="0.35">
      <c r="A1252" s="1">
        <v>43738</v>
      </c>
      <c r="B1252" t="s">
        <v>24</v>
      </c>
      <c r="C1252" t="s">
        <v>763</v>
      </c>
      <c r="F1252" t="s">
        <v>41</v>
      </c>
      <c r="G1252" t="s">
        <v>749</v>
      </c>
      <c r="H1252" t="s">
        <v>42</v>
      </c>
      <c r="J1252" s="2">
        <v>0</v>
      </c>
      <c r="K1252" s="3">
        <v>11.51</v>
      </c>
      <c r="L1252" t="s">
        <v>750</v>
      </c>
      <c r="M1252" t="s">
        <v>31</v>
      </c>
      <c r="N1252" t="s">
        <v>756</v>
      </c>
      <c r="P1252" t="s">
        <v>22</v>
      </c>
      <c r="Q1252" s="1">
        <v>43889.661921296298</v>
      </c>
    </row>
    <row r="1253" spans="1:17" hidden="1" outlineLevel="2" x14ac:dyDescent="0.35">
      <c r="A1253" s="1">
        <v>43769</v>
      </c>
      <c r="B1253" t="s">
        <v>24</v>
      </c>
      <c r="C1253" t="s">
        <v>779</v>
      </c>
      <c r="F1253" t="s">
        <v>41</v>
      </c>
      <c r="G1253" t="s">
        <v>749</v>
      </c>
      <c r="H1253" t="s">
        <v>42</v>
      </c>
      <c r="J1253" s="2">
        <v>0</v>
      </c>
      <c r="K1253" s="3">
        <v>20.92</v>
      </c>
      <c r="L1253" t="s">
        <v>750</v>
      </c>
      <c r="M1253" t="s">
        <v>31</v>
      </c>
      <c r="N1253" t="s">
        <v>756</v>
      </c>
      <c r="P1253" t="s">
        <v>22</v>
      </c>
      <c r="Q1253" s="1">
        <v>43889.661921296298</v>
      </c>
    </row>
    <row r="1254" spans="1:17" hidden="1" outlineLevel="2" x14ac:dyDescent="0.35">
      <c r="A1254" s="1">
        <v>43799</v>
      </c>
      <c r="B1254" t="s">
        <v>24</v>
      </c>
      <c r="C1254" t="s">
        <v>784</v>
      </c>
      <c r="F1254" t="s">
        <v>41</v>
      </c>
      <c r="G1254" t="s">
        <v>749</v>
      </c>
      <c r="H1254" t="s">
        <v>42</v>
      </c>
      <c r="J1254" s="2">
        <v>0</v>
      </c>
      <c r="K1254" s="3">
        <v>31.43</v>
      </c>
      <c r="L1254" t="s">
        <v>750</v>
      </c>
      <c r="M1254" t="s">
        <v>31</v>
      </c>
      <c r="N1254" t="s">
        <v>756</v>
      </c>
      <c r="P1254" t="s">
        <v>22</v>
      </c>
      <c r="Q1254" s="1">
        <v>43889.661921296298</v>
      </c>
    </row>
    <row r="1255" spans="1:17" hidden="1" outlineLevel="2" x14ac:dyDescent="0.35">
      <c r="A1255" s="1">
        <v>43830</v>
      </c>
      <c r="B1255" t="s">
        <v>24</v>
      </c>
      <c r="C1255" t="s">
        <v>793</v>
      </c>
      <c r="F1255" t="s">
        <v>41</v>
      </c>
      <c r="G1255" t="s">
        <v>749</v>
      </c>
      <c r="H1255" t="s">
        <v>42</v>
      </c>
      <c r="J1255" s="2">
        <v>0</v>
      </c>
      <c r="K1255" s="3">
        <v>30.51</v>
      </c>
      <c r="L1255" t="s">
        <v>750</v>
      </c>
      <c r="M1255" t="s">
        <v>31</v>
      </c>
      <c r="N1255" t="s">
        <v>756</v>
      </c>
      <c r="P1255" t="s">
        <v>22</v>
      </c>
      <c r="Q1255" s="1">
        <v>43889.661921296298</v>
      </c>
    </row>
    <row r="1256" spans="1:17" hidden="1" outlineLevel="2" x14ac:dyDescent="0.35">
      <c r="A1256" s="1">
        <v>43861</v>
      </c>
      <c r="B1256" t="s">
        <v>24</v>
      </c>
      <c r="C1256" t="s">
        <v>803</v>
      </c>
      <c r="F1256" t="s">
        <v>41</v>
      </c>
      <c r="G1256" t="s">
        <v>749</v>
      </c>
      <c r="H1256" t="s">
        <v>42</v>
      </c>
      <c r="J1256" s="2">
        <v>0</v>
      </c>
      <c r="K1256" s="3">
        <v>26.93</v>
      </c>
      <c r="L1256" t="s">
        <v>750</v>
      </c>
      <c r="M1256" t="s">
        <v>31</v>
      </c>
      <c r="N1256" t="s">
        <v>756</v>
      </c>
      <c r="P1256" t="s">
        <v>22</v>
      </c>
      <c r="Q1256" s="1">
        <v>43949.728032407409</v>
      </c>
    </row>
    <row r="1257" spans="1:17" hidden="1" outlineLevel="2" x14ac:dyDescent="0.35">
      <c r="A1257" s="1">
        <v>43890</v>
      </c>
      <c r="B1257" t="s">
        <v>24</v>
      </c>
      <c r="C1257" t="s">
        <v>806</v>
      </c>
      <c r="F1257" t="s">
        <v>41</v>
      </c>
      <c r="G1257" t="s">
        <v>749</v>
      </c>
      <c r="H1257" t="s">
        <v>42</v>
      </c>
      <c r="J1257" s="2">
        <v>0</v>
      </c>
      <c r="K1257" s="3">
        <v>25.07</v>
      </c>
      <c r="L1257" t="s">
        <v>750</v>
      </c>
      <c r="M1257" t="s">
        <v>31</v>
      </c>
      <c r="N1257" t="s">
        <v>756</v>
      </c>
      <c r="P1257" t="s">
        <v>22</v>
      </c>
      <c r="Q1257" s="1">
        <v>43949.728032407409</v>
      </c>
    </row>
    <row r="1258" spans="1:17" hidden="1" outlineLevel="2" x14ac:dyDescent="0.35">
      <c r="A1258" s="1">
        <v>43921</v>
      </c>
      <c r="B1258" t="s">
        <v>24</v>
      </c>
      <c r="C1258" t="s">
        <v>807</v>
      </c>
      <c r="F1258" t="s">
        <v>41</v>
      </c>
      <c r="G1258" t="s">
        <v>749</v>
      </c>
      <c r="H1258" t="s">
        <v>42</v>
      </c>
      <c r="J1258" s="2">
        <v>0</v>
      </c>
      <c r="K1258" s="3">
        <v>26.73</v>
      </c>
      <c r="L1258" t="s">
        <v>750</v>
      </c>
      <c r="M1258" t="s">
        <v>31</v>
      </c>
      <c r="N1258" t="s">
        <v>756</v>
      </c>
      <c r="P1258" t="s">
        <v>22</v>
      </c>
      <c r="Q1258" s="1">
        <v>43949.728032407409</v>
      </c>
    </row>
    <row r="1259" spans="1:17" hidden="1" outlineLevel="2" x14ac:dyDescent="0.35">
      <c r="A1259" s="1">
        <v>43675</v>
      </c>
      <c r="B1259" t="s">
        <v>24</v>
      </c>
      <c r="C1259" t="s">
        <v>839</v>
      </c>
      <c r="F1259" t="s">
        <v>840</v>
      </c>
      <c r="G1259" t="s">
        <v>838</v>
      </c>
      <c r="H1259" t="s">
        <v>42</v>
      </c>
      <c r="I1259" t="s">
        <v>471</v>
      </c>
      <c r="J1259" s="2">
        <v>12</v>
      </c>
      <c r="K1259" s="3">
        <v>307.32</v>
      </c>
      <c r="L1259" t="s">
        <v>750</v>
      </c>
      <c r="M1259" t="s">
        <v>31</v>
      </c>
      <c r="N1259" t="s">
        <v>756</v>
      </c>
      <c r="P1259" t="s">
        <v>22</v>
      </c>
      <c r="Q1259" s="1">
        <v>43889.662418981483</v>
      </c>
    </row>
    <row r="1260" spans="1:17" hidden="1" outlineLevel="2" x14ac:dyDescent="0.35">
      <c r="A1260" s="1">
        <v>43890</v>
      </c>
      <c r="B1260" t="s">
        <v>722</v>
      </c>
      <c r="C1260" t="s">
        <v>2620</v>
      </c>
      <c r="D1260" t="s">
        <v>724</v>
      </c>
      <c r="F1260" t="s">
        <v>2618</v>
      </c>
      <c r="G1260" t="s">
        <v>2607</v>
      </c>
      <c r="H1260" t="s">
        <v>766</v>
      </c>
      <c r="J1260" s="2">
        <v>0</v>
      </c>
      <c r="K1260" s="3">
        <v>-218.5</v>
      </c>
      <c r="L1260" t="s">
        <v>750</v>
      </c>
      <c r="M1260" t="s">
        <v>31</v>
      </c>
      <c r="N1260" t="s">
        <v>756</v>
      </c>
      <c r="P1260" t="s">
        <v>22</v>
      </c>
      <c r="Q1260" s="1">
        <v>43956.486539351848</v>
      </c>
    </row>
    <row r="1261" spans="1:17" hidden="1" outlineLevel="2" x14ac:dyDescent="0.35">
      <c r="A1261" s="1">
        <v>43673</v>
      </c>
      <c r="B1261" t="s">
        <v>24</v>
      </c>
      <c r="C1261" t="s">
        <v>2641</v>
      </c>
      <c r="F1261" t="s">
        <v>2640</v>
      </c>
      <c r="G1261" t="s">
        <v>2634</v>
      </c>
      <c r="H1261" t="s">
        <v>749</v>
      </c>
      <c r="J1261" s="2">
        <v>0</v>
      </c>
      <c r="K1261" s="3">
        <v>57</v>
      </c>
      <c r="L1261" t="s">
        <v>750</v>
      </c>
      <c r="M1261" t="s">
        <v>31</v>
      </c>
      <c r="N1261" t="s">
        <v>756</v>
      </c>
      <c r="P1261" t="s">
        <v>22</v>
      </c>
      <c r="Q1261" s="1">
        <v>43889.661921296298</v>
      </c>
    </row>
    <row r="1262" spans="1:17" hidden="1" outlineLevel="2" x14ac:dyDescent="0.35">
      <c r="A1262" s="1">
        <v>43677</v>
      </c>
      <c r="B1262" t="s">
        <v>24</v>
      </c>
      <c r="C1262" t="s">
        <v>2647</v>
      </c>
      <c r="F1262" t="s">
        <v>2008</v>
      </c>
      <c r="G1262" t="s">
        <v>2634</v>
      </c>
      <c r="H1262" t="s">
        <v>838</v>
      </c>
      <c r="I1262" t="s">
        <v>471</v>
      </c>
      <c r="J1262" s="2">
        <v>5</v>
      </c>
      <c r="K1262" s="3">
        <v>128.30000000000001</v>
      </c>
      <c r="L1262" t="s">
        <v>750</v>
      </c>
      <c r="M1262" t="s">
        <v>31</v>
      </c>
      <c r="N1262" t="s">
        <v>756</v>
      </c>
      <c r="P1262" t="s">
        <v>22</v>
      </c>
      <c r="Q1262" s="1">
        <v>43889.662418981483</v>
      </c>
    </row>
    <row r="1263" spans="1:17" hidden="1" outlineLevel="2" x14ac:dyDescent="0.35">
      <c r="A1263" s="1">
        <v>43677</v>
      </c>
      <c r="B1263" t="s">
        <v>24</v>
      </c>
      <c r="C1263" t="s">
        <v>2648</v>
      </c>
      <c r="F1263" t="s">
        <v>2646</v>
      </c>
      <c r="G1263" t="s">
        <v>2634</v>
      </c>
      <c r="H1263" t="s">
        <v>838</v>
      </c>
      <c r="I1263" t="s">
        <v>471</v>
      </c>
      <c r="J1263" s="2">
        <v>6.4</v>
      </c>
      <c r="K1263" s="3">
        <v>164.22</v>
      </c>
      <c r="L1263" t="s">
        <v>750</v>
      </c>
      <c r="M1263" t="s">
        <v>31</v>
      </c>
      <c r="N1263" t="s">
        <v>756</v>
      </c>
      <c r="P1263" t="s">
        <v>22</v>
      </c>
      <c r="Q1263" s="1">
        <v>43889.662418981483</v>
      </c>
    </row>
    <row r="1264" spans="1:17" hidden="1" outlineLevel="2" x14ac:dyDescent="0.35">
      <c r="A1264" s="1">
        <v>43707</v>
      </c>
      <c r="B1264" t="s">
        <v>24</v>
      </c>
      <c r="C1264" t="s">
        <v>2657</v>
      </c>
      <c r="F1264" t="s">
        <v>2008</v>
      </c>
      <c r="G1264" t="s">
        <v>2634</v>
      </c>
      <c r="H1264" t="s">
        <v>838</v>
      </c>
      <c r="I1264" t="s">
        <v>471</v>
      </c>
      <c r="J1264" s="2">
        <v>5</v>
      </c>
      <c r="K1264" s="3">
        <v>129.58000000000001</v>
      </c>
      <c r="L1264" t="s">
        <v>750</v>
      </c>
      <c r="M1264" t="s">
        <v>31</v>
      </c>
      <c r="N1264" t="s">
        <v>756</v>
      </c>
      <c r="P1264" t="s">
        <v>22</v>
      </c>
      <c r="Q1264" s="1">
        <v>43889.662418981483</v>
      </c>
    </row>
    <row r="1265" spans="1:17" hidden="1" outlineLevel="2" x14ac:dyDescent="0.35">
      <c r="A1265" s="1">
        <v>43708</v>
      </c>
      <c r="B1265" t="s">
        <v>24</v>
      </c>
      <c r="C1265" t="s">
        <v>2661</v>
      </c>
      <c r="F1265" t="s">
        <v>2640</v>
      </c>
      <c r="G1265" t="s">
        <v>2634</v>
      </c>
      <c r="H1265" t="s">
        <v>749</v>
      </c>
      <c r="J1265" s="2">
        <v>0</v>
      </c>
      <c r="K1265" s="3">
        <v>90</v>
      </c>
      <c r="L1265" t="s">
        <v>750</v>
      </c>
      <c r="M1265" t="s">
        <v>31</v>
      </c>
      <c r="N1265" t="s">
        <v>756</v>
      </c>
      <c r="P1265" t="s">
        <v>22</v>
      </c>
      <c r="Q1265" s="1">
        <v>43889.661921296298</v>
      </c>
    </row>
    <row r="1266" spans="1:17" hidden="1" outlineLevel="2" x14ac:dyDescent="0.35">
      <c r="A1266" s="1">
        <v>43708</v>
      </c>
      <c r="B1266" t="s">
        <v>24</v>
      </c>
      <c r="C1266" t="s">
        <v>2663</v>
      </c>
      <c r="F1266" t="s">
        <v>2646</v>
      </c>
      <c r="G1266" t="s">
        <v>2634</v>
      </c>
      <c r="H1266" t="s">
        <v>838</v>
      </c>
      <c r="I1266" t="s">
        <v>471</v>
      </c>
      <c r="J1266" s="2">
        <v>8.1999999999999993</v>
      </c>
      <c r="K1266" s="3">
        <v>212.5</v>
      </c>
      <c r="L1266" t="s">
        <v>750</v>
      </c>
      <c r="M1266" t="s">
        <v>31</v>
      </c>
      <c r="N1266" t="s">
        <v>756</v>
      </c>
      <c r="P1266" t="s">
        <v>22</v>
      </c>
      <c r="Q1266" s="1">
        <v>43889.662418981483</v>
      </c>
    </row>
    <row r="1267" spans="1:17" hidden="1" outlineLevel="2" x14ac:dyDescent="0.35">
      <c r="A1267" s="1">
        <v>43727</v>
      </c>
      <c r="B1267" t="s">
        <v>24</v>
      </c>
      <c r="C1267" t="s">
        <v>2665</v>
      </c>
      <c r="F1267" t="s">
        <v>1999</v>
      </c>
      <c r="G1267" t="s">
        <v>2634</v>
      </c>
      <c r="H1267" t="s">
        <v>749</v>
      </c>
      <c r="J1267" s="2">
        <v>0</v>
      </c>
      <c r="K1267" s="3">
        <v>150</v>
      </c>
      <c r="L1267" t="s">
        <v>750</v>
      </c>
      <c r="M1267" t="s">
        <v>31</v>
      </c>
      <c r="N1267" t="s">
        <v>756</v>
      </c>
      <c r="P1267" t="s">
        <v>22</v>
      </c>
      <c r="Q1267" s="1">
        <v>43889.661921296298</v>
      </c>
    </row>
    <row r="1268" spans="1:17" hidden="1" outlineLevel="2" x14ac:dyDescent="0.35">
      <c r="A1268" s="1">
        <v>43736</v>
      </c>
      <c r="B1268" t="s">
        <v>24</v>
      </c>
      <c r="C1268" t="s">
        <v>2667</v>
      </c>
      <c r="F1268" t="s">
        <v>2640</v>
      </c>
      <c r="G1268" t="s">
        <v>2634</v>
      </c>
      <c r="H1268" t="s">
        <v>749</v>
      </c>
      <c r="J1268" s="2">
        <v>0</v>
      </c>
      <c r="K1268" s="3">
        <v>18</v>
      </c>
      <c r="L1268" t="s">
        <v>750</v>
      </c>
      <c r="M1268" t="s">
        <v>31</v>
      </c>
      <c r="N1268" t="s">
        <v>756</v>
      </c>
      <c r="P1268" t="s">
        <v>22</v>
      </c>
      <c r="Q1268" s="1">
        <v>43889.661921296298</v>
      </c>
    </row>
    <row r="1269" spans="1:17" hidden="1" outlineLevel="2" x14ac:dyDescent="0.35">
      <c r="A1269" s="1">
        <v>43738</v>
      </c>
      <c r="B1269" t="s">
        <v>24</v>
      </c>
      <c r="C1269" t="s">
        <v>2671</v>
      </c>
      <c r="F1269" t="s">
        <v>2008</v>
      </c>
      <c r="G1269" t="s">
        <v>2634</v>
      </c>
      <c r="H1269" t="s">
        <v>838</v>
      </c>
      <c r="I1269" t="s">
        <v>471</v>
      </c>
      <c r="J1269" s="2">
        <v>5</v>
      </c>
      <c r="K1269" s="3">
        <v>129.08000000000001</v>
      </c>
      <c r="L1269" t="s">
        <v>750</v>
      </c>
      <c r="M1269" t="s">
        <v>31</v>
      </c>
      <c r="N1269" t="s">
        <v>756</v>
      </c>
      <c r="P1269" t="s">
        <v>22</v>
      </c>
      <c r="Q1269" s="1">
        <v>43889.662418981483</v>
      </c>
    </row>
    <row r="1270" spans="1:17" hidden="1" outlineLevel="2" x14ac:dyDescent="0.35">
      <c r="A1270" s="1">
        <v>43738</v>
      </c>
      <c r="B1270" t="s">
        <v>24</v>
      </c>
      <c r="C1270" t="s">
        <v>2672</v>
      </c>
      <c r="F1270" t="s">
        <v>2646</v>
      </c>
      <c r="G1270" t="s">
        <v>2634</v>
      </c>
      <c r="H1270" t="s">
        <v>838</v>
      </c>
      <c r="I1270" t="s">
        <v>471</v>
      </c>
      <c r="J1270" s="2">
        <v>5.4</v>
      </c>
      <c r="K1270" s="3">
        <v>139.4</v>
      </c>
      <c r="L1270" t="s">
        <v>750</v>
      </c>
      <c r="M1270" t="s">
        <v>31</v>
      </c>
      <c r="N1270" t="s">
        <v>756</v>
      </c>
      <c r="P1270" t="s">
        <v>22</v>
      </c>
      <c r="Q1270" s="1">
        <v>43889.662418981483</v>
      </c>
    </row>
    <row r="1271" spans="1:17" hidden="1" outlineLevel="2" x14ac:dyDescent="0.35">
      <c r="A1271" s="1">
        <v>43755</v>
      </c>
      <c r="B1271" t="s">
        <v>24</v>
      </c>
      <c r="C1271" t="s">
        <v>2674</v>
      </c>
      <c r="F1271" t="s">
        <v>2633</v>
      </c>
      <c r="G1271" t="s">
        <v>2634</v>
      </c>
      <c r="H1271" t="s">
        <v>749</v>
      </c>
      <c r="J1271" s="2">
        <v>0</v>
      </c>
      <c r="K1271" s="3">
        <v>6</v>
      </c>
      <c r="L1271" t="s">
        <v>750</v>
      </c>
      <c r="M1271" t="s">
        <v>31</v>
      </c>
      <c r="N1271" t="s">
        <v>756</v>
      </c>
      <c r="P1271" t="s">
        <v>22</v>
      </c>
      <c r="Q1271" s="1">
        <v>43889.661921296298</v>
      </c>
    </row>
    <row r="1272" spans="1:17" hidden="1" outlineLevel="2" x14ac:dyDescent="0.35">
      <c r="A1272" s="1">
        <v>43764</v>
      </c>
      <c r="B1272" t="s">
        <v>24</v>
      </c>
      <c r="C1272" t="s">
        <v>2676</v>
      </c>
      <c r="F1272" t="s">
        <v>2640</v>
      </c>
      <c r="G1272" t="s">
        <v>2634</v>
      </c>
      <c r="H1272" t="s">
        <v>749</v>
      </c>
      <c r="J1272" s="2">
        <v>0</v>
      </c>
      <c r="K1272" s="3">
        <v>168</v>
      </c>
      <c r="L1272" t="s">
        <v>750</v>
      </c>
      <c r="M1272" t="s">
        <v>31</v>
      </c>
      <c r="N1272" t="s">
        <v>756</v>
      </c>
      <c r="P1272" t="s">
        <v>22</v>
      </c>
      <c r="Q1272" s="1">
        <v>43889.661921296298</v>
      </c>
    </row>
    <row r="1273" spans="1:17" hidden="1" outlineLevel="2" x14ac:dyDescent="0.35">
      <c r="A1273" s="1">
        <v>43769</v>
      </c>
      <c r="B1273" t="s">
        <v>24</v>
      </c>
      <c r="C1273" t="s">
        <v>2680</v>
      </c>
      <c r="F1273" t="s">
        <v>2008</v>
      </c>
      <c r="G1273" t="s">
        <v>2634</v>
      </c>
      <c r="H1273" t="s">
        <v>838</v>
      </c>
      <c r="I1273" t="s">
        <v>471</v>
      </c>
      <c r="J1273" s="2">
        <v>5</v>
      </c>
      <c r="K1273" s="3">
        <v>127.55</v>
      </c>
      <c r="L1273" t="s">
        <v>750</v>
      </c>
      <c r="M1273" t="s">
        <v>31</v>
      </c>
      <c r="N1273" t="s">
        <v>756</v>
      </c>
      <c r="P1273" t="s">
        <v>22</v>
      </c>
      <c r="Q1273" s="1">
        <v>43889.662418981483</v>
      </c>
    </row>
    <row r="1274" spans="1:17" hidden="1" outlineLevel="2" x14ac:dyDescent="0.35">
      <c r="A1274" s="1">
        <v>43769</v>
      </c>
      <c r="B1274" t="s">
        <v>24</v>
      </c>
      <c r="C1274" t="s">
        <v>2681</v>
      </c>
      <c r="F1274" t="s">
        <v>2646</v>
      </c>
      <c r="G1274" t="s">
        <v>2634</v>
      </c>
      <c r="H1274" t="s">
        <v>838</v>
      </c>
      <c r="I1274" t="s">
        <v>471</v>
      </c>
      <c r="J1274" s="2">
        <v>11.6</v>
      </c>
      <c r="K1274" s="3">
        <v>295.92</v>
      </c>
      <c r="L1274" t="s">
        <v>750</v>
      </c>
      <c r="M1274" t="s">
        <v>31</v>
      </c>
      <c r="N1274" t="s">
        <v>756</v>
      </c>
      <c r="P1274" t="s">
        <v>22</v>
      </c>
      <c r="Q1274" s="1">
        <v>43889.662418981483</v>
      </c>
    </row>
    <row r="1275" spans="1:17" hidden="1" outlineLevel="2" x14ac:dyDescent="0.35">
      <c r="A1275" s="1">
        <v>43798</v>
      </c>
      <c r="B1275" t="s">
        <v>24</v>
      </c>
      <c r="C1275" t="s">
        <v>2684</v>
      </c>
      <c r="F1275" t="s">
        <v>2008</v>
      </c>
      <c r="G1275" t="s">
        <v>2634</v>
      </c>
      <c r="H1275" t="s">
        <v>838</v>
      </c>
      <c r="I1275" t="s">
        <v>471</v>
      </c>
      <c r="J1275" s="2">
        <v>5</v>
      </c>
      <c r="K1275" s="3">
        <v>127.58</v>
      </c>
      <c r="L1275" t="s">
        <v>750</v>
      </c>
      <c r="M1275" t="s">
        <v>31</v>
      </c>
      <c r="N1275" t="s">
        <v>756</v>
      </c>
      <c r="P1275" t="s">
        <v>22</v>
      </c>
      <c r="Q1275" s="1">
        <v>43889.662418981483</v>
      </c>
    </row>
    <row r="1276" spans="1:17" hidden="1" outlineLevel="2" x14ac:dyDescent="0.35">
      <c r="A1276" s="1">
        <v>43799</v>
      </c>
      <c r="B1276" t="s">
        <v>24</v>
      </c>
      <c r="C1276" t="s">
        <v>2687</v>
      </c>
      <c r="F1276" t="s">
        <v>2640</v>
      </c>
      <c r="G1276" t="s">
        <v>2634</v>
      </c>
      <c r="H1276" t="s">
        <v>749</v>
      </c>
      <c r="J1276" s="2">
        <v>0</v>
      </c>
      <c r="K1276" s="3">
        <v>48</v>
      </c>
      <c r="L1276" t="s">
        <v>750</v>
      </c>
      <c r="M1276" t="s">
        <v>31</v>
      </c>
      <c r="N1276" t="s">
        <v>756</v>
      </c>
      <c r="P1276" t="s">
        <v>22</v>
      </c>
      <c r="Q1276" s="1">
        <v>43889.661921296298</v>
      </c>
    </row>
    <row r="1277" spans="1:17" hidden="1" outlineLevel="2" x14ac:dyDescent="0.35">
      <c r="A1277" s="1">
        <v>43799</v>
      </c>
      <c r="B1277" t="s">
        <v>24</v>
      </c>
      <c r="C1277" t="s">
        <v>2689</v>
      </c>
      <c r="F1277" t="s">
        <v>2646</v>
      </c>
      <c r="G1277" t="s">
        <v>2634</v>
      </c>
      <c r="H1277" t="s">
        <v>838</v>
      </c>
      <c r="I1277" t="s">
        <v>471</v>
      </c>
      <c r="J1277" s="2">
        <v>5.8</v>
      </c>
      <c r="K1277" s="3">
        <v>147.99</v>
      </c>
      <c r="L1277" t="s">
        <v>750</v>
      </c>
      <c r="M1277" t="s">
        <v>31</v>
      </c>
      <c r="N1277" t="s">
        <v>756</v>
      </c>
      <c r="P1277" t="s">
        <v>22</v>
      </c>
      <c r="Q1277" s="1">
        <v>43889.662418981483</v>
      </c>
    </row>
    <row r="1278" spans="1:17" hidden="1" outlineLevel="2" x14ac:dyDescent="0.35">
      <c r="A1278" s="1">
        <v>43827</v>
      </c>
      <c r="B1278" t="s">
        <v>24</v>
      </c>
      <c r="C1278" t="s">
        <v>2692</v>
      </c>
      <c r="F1278" t="s">
        <v>2640</v>
      </c>
      <c r="G1278" t="s">
        <v>2634</v>
      </c>
      <c r="H1278" t="s">
        <v>749</v>
      </c>
      <c r="J1278" s="2">
        <v>0</v>
      </c>
      <c r="K1278" s="3">
        <v>171</v>
      </c>
      <c r="L1278" t="s">
        <v>750</v>
      </c>
      <c r="M1278" t="s">
        <v>31</v>
      </c>
      <c r="N1278" t="s">
        <v>756</v>
      </c>
      <c r="P1278" t="s">
        <v>22</v>
      </c>
      <c r="Q1278" s="1">
        <v>43889.661921296298</v>
      </c>
    </row>
    <row r="1279" spans="1:17" hidden="1" outlineLevel="2" x14ac:dyDescent="0.35">
      <c r="A1279" s="1">
        <v>43830</v>
      </c>
      <c r="B1279" t="s">
        <v>24</v>
      </c>
      <c r="C1279" t="s">
        <v>2696</v>
      </c>
      <c r="F1279" t="s">
        <v>2008</v>
      </c>
      <c r="G1279" t="s">
        <v>2634</v>
      </c>
      <c r="H1279" t="s">
        <v>838</v>
      </c>
      <c r="I1279" t="s">
        <v>471</v>
      </c>
      <c r="J1279" s="2">
        <v>5</v>
      </c>
      <c r="K1279" s="3">
        <v>127.05</v>
      </c>
      <c r="L1279" t="s">
        <v>750</v>
      </c>
      <c r="M1279" t="s">
        <v>31</v>
      </c>
      <c r="N1279" t="s">
        <v>756</v>
      </c>
      <c r="P1279" t="s">
        <v>22</v>
      </c>
      <c r="Q1279" s="1">
        <v>43889.662418981483</v>
      </c>
    </row>
    <row r="1280" spans="1:17" hidden="1" outlineLevel="2" x14ac:dyDescent="0.35">
      <c r="A1280" s="1">
        <v>43830</v>
      </c>
      <c r="B1280" t="s">
        <v>24</v>
      </c>
      <c r="C1280" t="s">
        <v>2697</v>
      </c>
      <c r="F1280" t="s">
        <v>2646</v>
      </c>
      <c r="G1280" t="s">
        <v>2634</v>
      </c>
      <c r="H1280" t="s">
        <v>838</v>
      </c>
      <c r="I1280" t="s">
        <v>471</v>
      </c>
      <c r="J1280" s="2">
        <v>12.2</v>
      </c>
      <c r="K1280" s="3">
        <v>310</v>
      </c>
      <c r="L1280" t="s">
        <v>750</v>
      </c>
      <c r="M1280" t="s">
        <v>31</v>
      </c>
      <c r="N1280" t="s">
        <v>756</v>
      </c>
      <c r="P1280" t="s">
        <v>22</v>
      </c>
      <c r="Q1280" s="1">
        <v>43889.662418981483</v>
      </c>
    </row>
    <row r="1281" spans="1:17" hidden="1" outlineLevel="2" x14ac:dyDescent="0.35">
      <c r="A1281" s="1">
        <v>43855</v>
      </c>
      <c r="B1281" t="s">
        <v>24</v>
      </c>
      <c r="C1281" t="s">
        <v>2703</v>
      </c>
      <c r="F1281" t="s">
        <v>2640</v>
      </c>
      <c r="G1281" t="s">
        <v>2634</v>
      </c>
      <c r="H1281" t="s">
        <v>749</v>
      </c>
      <c r="J1281" s="2">
        <v>0</v>
      </c>
      <c r="K1281" s="3">
        <v>42</v>
      </c>
      <c r="L1281" t="s">
        <v>750</v>
      </c>
      <c r="M1281" t="s">
        <v>31</v>
      </c>
      <c r="N1281" t="s">
        <v>756</v>
      </c>
      <c r="P1281" t="s">
        <v>22</v>
      </c>
      <c r="Q1281" s="1">
        <v>43949.723622685182</v>
      </c>
    </row>
    <row r="1282" spans="1:17" hidden="1" outlineLevel="2" x14ac:dyDescent="0.35">
      <c r="A1282" s="1">
        <v>43861</v>
      </c>
      <c r="B1282" t="s">
        <v>24</v>
      </c>
      <c r="C1282" t="s">
        <v>2707</v>
      </c>
      <c r="F1282" t="s">
        <v>2008</v>
      </c>
      <c r="G1282" t="s">
        <v>2634</v>
      </c>
      <c r="H1282" t="s">
        <v>838</v>
      </c>
      <c r="I1282" t="s">
        <v>471</v>
      </c>
      <c r="J1282" s="2">
        <v>5</v>
      </c>
      <c r="K1282" s="3">
        <v>126.05</v>
      </c>
      <c r="L1282" t="s">
        <v>750</v>
      </c>
      <c r="M1282" t="s">
        <v>31</v>
      </c>
      <c r="N1282" t="s">
        <v>756</v>
      </c>
      <c r="P1282" t="s">
        <v>22</v>
      </c>
      <c r="Q1282" s="1">
        <v>43949.723923611113</v>
      </c>
    </row>
    <row r="1283" spans="1:17" hidden="1" outlineLevel="2" x14ac:dyDescent="0.35">
      <c r="A1283" s="1">
        <v>43861</v>
      </c>
      <c r="B1283" t="s">
        <v>24</v>
      </c>
      <c r="C1283" t="s">
        <v>2708</v>
      </c>
      <c r="F1283" t="s">
        <v>2646</v>
      </c>
      <c r="G1283" t="s">
        <v>2634</v>
      </c>
      <c r="H1283" t="s">
        <v>838</v>
      </c>
      <c r="I1283" t="s">
        <v>471</v>
      </c>
      <c r="J1283" s="2">
        <v>6.4</v>
      </c>
      <c r="K1283" s="3">
        <v>161.34</v>
      </c>
      <c r="L1283" t="s">
        <v>750</v>
      </c>
      <c r="M1283" t="s">
        <v>31</v>
      </c>
      <c r="N1283" t="s">
        <v>756</v>
      </c>
      <c r="P1283" t="s">
        <v>22</v>
      </c>
      <c r="Q1283" s="1">
        <v>43949.723923611113</v>
      </c>
    </row>
    <row r="1284" spans="1:17" hidden="1" outlineLevel="2" x14ac:dyDescent="0.35">
      <c r="A1284" s="1">
        <v>43889</v>
      </c>
      <c r="B1284" t="s">
        <v>24</v>
      </c>
      <c r="C1284" t="s">
        <v>2710</v>
      </c>
      <c r="F1284" t="s">
        <v>2008</v>
      </c>
      <c r="G1284" t="s">
        <v>2634</v>
      </c>
      <c r="H1284" t="s">
        <v>838</v>
      </c>
      <c r="I1284" t="s">
        <v>471</v>
      </c>
      <c r="J1284" s="2">
        <v>5</v>
      </c>
      <c r="K1284" s="3">
        <v>126.95</v>
      </c>
      <c r="L1284" t="s">
        <v>750</v>
      </c>
      <c r="M1284" t="s">
        <v>31</v>
      </c>
      <c r="N1284" t="s">
        <v>756</v>
      </c>
      <c r="P1284" t="s">
        <v>22</v>
      </c>
      <c r="Q1284" s="1">
        <v>43949.723923611113</v>
      </c>
    </row>
    <row r="1285" spans="1:17" hidden="1" outlineLevel="2" x14ac:dyDescent="0.35">
      <c r="A1285" s="1">
        <v>43890</v>
      </c>
      <c r="B1285" t="s">
        <v>24</v>
      </c>
      <c r="C1285" t="s">
        <v>2713</v>
      </c>
      <c r="F1285" t="s">
        <v>2640</v>
      </c>
      <c r="G1285" t="s">
        <v>2634</v>
      </c>
      <c r="H1285" t="s">
        <v>749</v>
      </c>
      <c r="J1285" s="2">
        <v>0</v>
      </c>
      <c r="K1285" s="3">
        <v>27</v>
      </c>
      <c r="L1285" t="s">
        <v>750</v>
      </c>
      <c r="M1285" t="s">
        <v>31</v>
      </c>
      <c r="N1285" t="s">
        <v>756</v>
      </c>
      <c r="P1285" t="s">
        <v>22</v>
      </c>
      <c r="Q1285" s="1">
        <v>43949.723622685182</v>
      </c>
    </row>
    <row r="1286" spans="1:17" hidden="1" outlineLevel="2" x14ac:dyDescent="0.35">
      <c r="A1286" s="1">
        <v>43890</v>
      </c>
      <c r="B1286" t="s">
        <v>24</v>
      </c>
      <c r="C1286" t="s">
        <v>2715</v>
      </c>
      <c r="F1286" t="s">
        <v>2646</v>
      </c>
      <c r="G1286" t="s">
        <v>2634</v>
      </c>
      <c r="H1286" t="s">
        <v>838</v>
      </c>
      <c r="I1286" t="s">
        <v>471</v>
      </c>
      <c r="J1286" s="2">
        <v>6.4</v>
      </c>
      <c r="K1286" s="3">
        <v>162.5</v>
      </c>
      <c r="L1286" t="s">
        <v>750</v>
      </c>
      <c r="M1286" t="s">
        <v>31</v>
      </c>
      <c r="N1286" t="s">
        <v>756</v>
      </c>
      <c r="P1286" t="s">
        <v>22</v>
      </c>
      <c r="Q1286" s="1">
        <v>43949.723923611113</v>
      </c>
    </row>
    <row r="1287" spans="1:17" hidden="1" outlineLevel="2" x14ac:dyDescent="0.35">
      <c r="A1287" s="1">
        <v>43918</v>
      </c>
      <c r="B1287" t="s">
        <v>24</v>
      </c>
      <c r="C1287" t="s">
        <v>2719</v>
      </c>
      <c r="F1287" t="s">
        <v>2640</v>
      </c>
      <c r="G1287" t="s">
        <v>2634</v>
      </c>
      <c r="H1287" t="s">
        <v>749</v>
      </c>
      <c r="J1287" s="2">
        <v>0</v>
      </c>
      <c r="K1287" s="3">
        <v>3</v>
      </c>
      <c r="L1287" t="s">
        <v>750</v>
      </c>
      <c r="M1287" t="s">
        <v>31</v>
      </c>
      <c r="N1287" t="s">
        <v>756</v>
      </c>
      <c r="P1287" t="s">
        <v>22</v>
      </c>
      <c r="Q1287" s="1">
        <v>43949.723622685182</v>
      </c>
    </row>
    <row r="1288" spans="1:17" hidden="1" outlineLevel="2" x14ac:dyDescent="0.35">
      <c r="A1288" s="1">
        <v>43921</v>
      </c>
      <c r="B1288" t="s">
        <v>24</v>
      </c>
      <c r="C1288" t="s">
        <v>2723</v>
      </c>
      <c r="F1288" t="s">
        <v>2008</v>
      </c>
      <c r="G1288" t="s">
        <v>2634</v>
      </c>
      <c r="H1288" t="s">
        <v>838</v>
      </c>
      <c r="I1288" t="s">
        <v>471</v>
      </c>
      <c r="J1288" s="2">
        <v>5</v>
      </c>
      <c r="K1288" s="3">
        <v>136.63</v>
      </c>
      <c r="L1288" t="s">
        <v>750</v>
      </c>
      <c r="M1288" t="s">
        <v>31</v>
      </c>
      <c r="N1288" t="s">
        <v>756</v>
      </c>
      <c r="P1288" t="s">
        <v>22</v>
      </c>
      <c r="Q1288" s="1">
        <v>43949.723923611113</v>
      </c>
    </row>
    <row r="1289" spans="1:17" hidden="1" outlineLevel="2" x14ac:dyDescent="0.35">
      <c r="A1289" s="1">
        <v>43921</v>
      </c>
      <c r="B1289" t="s">
        <v>24</v>
      </c>
      <c r="C1289" t="s">
        <v>2724</v>
      </c>
      <c r="F1289" t="s">
        <v>2646</v>
      </c>
      <c r="G1289" t="s">
        <v>2634</v>
      </c>
      <c r="H1289" t="s">
        <v>838</v>
      </c>
      <c r="I1289" t="s">
        <v>471</v>
      </c>
      <c r="J1289" s="2">
        <v>7</v>
      </c>
      <c r="K1289" s="3">
        <v>191.28</v>
      </c>
      <c r="L1289" t="s">
        <v>750</v>
      </c>
      <c r="M1289" t="s">
        <v>31</v>
      </c>
      <c r="N1289" t="s">
        <v>756</v>
      </c>
      <c r="P1289" t="s">
        <v>22</v>
      </c>
      <c r="Q1289" s="1">
        <v>43949.723923611113</v>
      </c>
    </row>
    <row r="1290" spans="1:17" hidden="1" outlineLevel="1" collapsed="1" x14ac:dyDescent="0.35">
      <c r="K1290" s="3">
        <f>SUBTOTAL(9,K1260:K1289)</f>
        <v>3505.4200000000005</v>
      </c>
      <c r="N1290" s="4" t="s">
        <v>3196</v>
      </c>
      <c r="Q1290" s="1">
        <f>SUBTOTAL(9,Q1249:Q1289)</f>
        <v>1800263.7253125003</v>
      </c>
    </row>
    <row r="1291" spans="1:17" hidden="1" outlineLevel="1" x14ac:dyDescent="0.35">
      <c r="A1291" s="1">
        <v>43647</v>
      </c>
      <c r="B1291" t="s">
        <v>17</v>
      </c>
      <c r="C1291" t="s">
        <v>18</v>
      </c>
      <c r="F1291" t="s">
        <v>19</v>
      </c>
      <c r="G1291" t="s">
        <v>20</v>
      </c>
      <c r="H1291" t="s">
        <v>21</v>
      </c>
      <c r="J1291" s="2">
        <v>0</v>
      </c>
      <c r="K1291" s="3">
        <v>140664.06</v>
      </c>
      <c r="P1291" t="s">
        <v>22</v>
      </c>
      <c r="Q1291" s="1">
        <v>44033.369571759264</v>
      </c>
    </row>
    <row r="1292" spans="1:17" hidden="1" outlineLevel="1" x14ac:dyDescent="0.35">
      <c r="A1292" s="1">
        <v>43647</v>
      </c>
      <c r="B1292" t="s">
        <v>17</v>
      </c>
      <c r="C1292" t="s">
        <v>18</v>
      </c>
      <c r="F1292" t="s">
        <v>19</v>
      </c>
      <c r="G1292" t="s">
        <v>23</v>
      </c>
      <c r="H1292" t="s">
        <v>21</v>
      </c>
      <c r="J1292" s="2">
        <v>0</v>
      </c>
      <c r="K1292" s="3">
        <v>480130.62</v>
      </c>
      <c r="P1292" t="s">
        <v>22</v>
      </c>
      <c r="Q1292" s="1">
        <v>44033.369571759264</v>
      </c>
    </row>
    <row r="1293" spans="1:17" hidden="1" outlineLevel="1" x14ac:dyDescent="0.35">
      <c r="A1293" s="1">
        <v>43661</v>
      </c>
      <c r="B1293" t="s">
        <v>24</v>
      </c>
      <c r="C1293" t="s">
        <v>33</v>
      </c>
      <c r="F1293" t="s">
        <v>34</v>
      </c>
      <c r="G1293" t="s">
        <v>23</v>
      </c>
      <c r="H1293" t="s">
        <v>35</v>
      </c>
      <c r="J1293" s="2">
        <v>0</v>
      </c>
      <c r="K1293" s="3">
        <v>76000</v>
      </c>
      <c r="M1293" t="s">
        <v>31</v>
      </c>
      <c r="P1293" t="s">
        <v>22</v>
      </c>
      <c r="Q1293" s="1">
        <v>43949.722777777781</v>
      </c>
    </row>
    <row r="1294" spans="1:17" hidden="1" outlineLevel="1" x14ac:dyDescent="0.35">
      <c r="A1294" s="1">
        <v>43661</v>
      </c>
      <c r="B1294" t="s">
        <v>24</v>
      </c>
      <c r="C1294" t="s">
        <v>36</v>
      </c>
      <c r="F1294" t="s">
        <v>34</v>
      </c>
      <c r="G1294" t="s">
        <v>23</v>
      </c>
      <c r="H1294" t="s">
        <v>35</v>
      </c>
      <c r="J1294" s="2">
        <v>0</v>
      </c>
      <c r="K1294" s="3">
        <v>532</v>
      </c>
      <c r="M1294" t="s">
        <v>31</v>
      </c>
      <c r="P1294" t="s">
        <v>22</v>
      </c>
      <c r="Q1294" s="1">
        <v>43949.722777777781</v>
      </c>
    </row>
    <row r="1295" spans="1:17" hidden="1" outlineLevel="1" x14ac:dyDescent="0.35">
      <c r="A1295" s="1">
        <v>43676</v>
      </c>
      <c r="B1295" t="s">
        <v>24</v>
      </c>
      <c r="C1295" t="s">
        <v>37</v>
      </c>
      <c r="F1295" t="s">
        <v>38</v>
      </c>
      <c r="G1295" t="s">
        <v>23</v>
      </c>
      <c r="H1295" t="s">
        <v>39</v>
      </c>
      <c r="J1295" s="2">
        <v>0</v>
      </c>
      <c r="K1295" s="3">
        <v>100000</v>
      </c>
      <c r="M1295" t="s">
        <v>31</v>
      </c>
      <c r="P1295" t="s">
        <v>22</v>
      </c>
      <c r="Q1295" s="1">
        <v>43949.722777777781</v>
      </c>
    </row>
    <row r="1296" spans="1:17" hidden="1" outlineLevel="1" x14ac:dyDescent="0.35">
      <c r="A1296" s="1">
        <v>43686</v>
      </c>
      <c r="B1296" t="s">
        <v>24</v>
      </c>
      <c r="C1296" t="s">
        <v>44</v>
      </c>
      <c r="D1296" t="s">
        <v>45</v>
      </c>
      <c r="E1296" t="s">
        <v>46</v>
      </c>
      <c r="F1296" t="s">
        <v>47</v>
      </c>
      <c r="G1296" t="s">
        <v>23</v>
      </c>
      <c r="H1296" t="s">
        <v>48</v>
      </c>
      <c r="J1296" s="2">
        <v>0</v>
      </c>
      <c r="K1296" s="3">
        <v>33180</v>
      </c>
      <c r="M1296" t="s">
        <v>31</v>
      </c>
      <c r="P1296" t="s">
        <v>22</v>
      </c>
      <c r="Q1296" s="1">
        <v>43889.652592592603</v>
      </c>
    </row>
    <row r="1297" spans="1:17" hidden="1" outlineLevel="1" x14ac:dyDescent="0.35">
      <c r="A1297" s="1">
        <v>43686</v>
      </c>
      <c r="B1297" t="s">
        <v>24</v>
      </c>
      <c r="C1297" t="s">
        <v>49</v>
      </c>
      <c r="D1297" t="s">
        <v>50</v>
      </c>
      <c r="E1297" t="s">
        <v>51</v>
      </c>
      <c r="F1297" t="s">
        <v>52</v>
      </c>
      <c r="G1297" t="s">
        <v>23</v>
      </c>
      <c r="H1297" t="s">
        <v>48</v>
      </c>
      <c r="J1297" s="2">
        <v>0</v>
      </c>
      <c r="K1297" s="3">
        <v>23700</v>
      </c>
      <c r="M1297" t="s">
        <v>31</v>
      </c>
      <c r="P1297" t="s">
        <v>22</v>
      </c>
      <c r="Q1297" s="1">
        <v>43889.652592592603</v>
      </c>
    </row>
    <row r="1298" spans="1:17" hidden="1" outlineLevel="1" x14ac:dyDescent="0.35">
      <c r="A1298" s="1">
        <v>43686</v>
      </c>
      <c r="B1298" t="s">
        <v>24</v>
      </c>
      <c r="C1298" t="s">
        <v>58</v>
      </c>
      <c r="D1298" t="s">
        <v>45</v>
      </c>
      <c r="E1298" t="s">
        <v>46</v>
      </c>
      <c r="F1298" t="s">
        <v>59</v>
      </c>
      <c r="G1298" t="s">
        <v>23</v>
      </c>
      <c r="H1298" t="s">
        <v>48</v>
      </c>
      <c r="J1298" s="2">
        <v>0</v>
      </c>
      <c r="K1298" s="3">
        <v>43932</v>
      </c>
      <c r="M1298" t="s">
        <v>31</v>
      </c>
      <c r="P1298" t="s">
        <v>22</v>
      </c>
      <c r="Q1298" s="1">
        <v>43889.652592592603</v>
      </c>
    </row>
    <row r="1299" spans="1:17" hidden="1" outlineLevel="1" x14ac:dyDescent="0.35">
      <c r="A1299" s="1">
        <v>43689</v>
      </c>
      <c r="B1299" t="s">
        <v>24</v>
      </c>
      <c r="C1299" t="s">
        <v>60</v>
      </c>
      <c r="D1299" t="s">
        <v>61</v>
      </c>
      <c r="E1299" t="s">
        <v>62</v>
      </c>
      <c r="F1299" t="s">
        <v>63</v>
      </c>
      <c r="G1299" t="s">
        <v>23</v>
      </c>
      <c r="H1299" t="s">
        <v>48</v>
      </c>
      <c r="J1299" s="2">
        <v>0</v>
      </c>
      <c r="K1299" s="3">
        <v>45820</v>
      </c>
      <c r="M1299" t="s">
        <v>31</v>
      </c>
      <c r="P1299" t="s">
        <v>22</v>
      </c>
      <c r="Q1299" s="1">
        <v>43889.652592592603</v>
      </c>
    </row>
    <row r="1300" spans="1:17" hidden="1" outlineLevel="1" x14ac:dyDescent="0.35">
      <c r="A1300" s="1">
        <v>43689</v>
      </c>
      <c r="B1300" t="s">
        <v>24</v>
      </c>
      <c r="C1300" t="s">
        <v>64</v>
      </c>
      <c r="D1300" t="s">
        <v>65</v>
      </c>
      <c r="E1300" t="s">
        <v>66</v>
      </c>
      <c r="F1300" t="s">
        <v>67</v>
      </c>
      <c r="G1300" t="s">
        <v>23</v>
      </c>
      <c r="H1300" t="s">
        <v>48</v>
      </c>
      <c r="J1300" s="2">
        <v>0</v>
      </c>
      <c r="K1300" s="3">
        <v>33180</v>
      </c>
      <c r="M1300" t="s">
        <v>31</v>
      </c>
      <c r="P1300" t="s">
        <v>22</v>
      </c>
      <c r="Q1300" s="1">
        <v>43889.652592592603</v>
      </c>
    </row>
    <row r="1301" spans="1:17" hidden="1" outlineLevel="1" x14ac:dyDescent="0.35">
      <c r="A1301" s="1">
        <v>43689</v>
      </c>
      <c r="B1301" t="s">
        <v>24</v>
      </c>
      <c r="C1301" t="s">
        <v>68</v>
      </c>
      <c r="D1301" t="s">
        <v>69</v>
      </c>
      <c r="E1301" t="s">
        <v>70</v>
      </c>
      <c r="F1301" t="s">
        <v>71</v>
      </c>
      <c r="G1301" t="s">
        <v>23</v>
      </c>
      <c r="H1301" t="s">
        <v>48</v>
      </c>
      <c r="J1301" s="2">
        <v>0</v>
      </c>
      <c r="K1301" s="3">
        <v>25280</v>
      </c>
      <c r="M1301" t="s">
        <v>31</v>
      </c>
      <c r="P1301" t="s">
        <v>22</v>
      </c>
      <c r="Q1301" s="1">
        <v>43889.652592592603</v>
      </c>
    </row>
    <row r="1302" spans="1:17" hidden="1" outlineLevel="1" x14ac:dyDescent="0.35">
      <c r="A1302" s="1">
        <v>43689</v>
      </c>
      <c r="B1302" t="s">
        <v>24</v>
      </c>
      <c r="C1302" t="s">
        <v>73</v>
      </c>
      <c r="D1302" t="s">
        <v>74</v>
      </c>
      <c r="E1302" t="s">
        <v>75</v>
      </c>
      <c r="F1302" t="s">
        <v>76</v>
      </c>
      <c r="G1302" t="s">
        <v>23</v>
      </c>
      <c r="H1302" t="s">
        <v>48</v>
      </c>
      <c r="J1302" s="2">
        <v>0</v>
      </c>
      <c r="K1302" s="3">
        <v>14220</v>
      </c>
      <c r="M1302" t="s">
        <v>31</v>
      </c>
      <c r="P1302" t="s">
        <v>22</v>
      </c>
      <c r="Q1302" s="1">
        <v>43889.652592592603</v>
      </c>
    </row>
    <row r="1303" spans="1:17" hidden="1" outlineLevel="1" x14ac:dyDescent="0.35">
      <c r="A1303" s="1">
        <v>43689</v>
      </c>
      <c r="B1303" t="s">
        <v>24</v>
      </c>
      <c r="C1303" t="s">
        <v>77</v>
      </c>
      <c r="D1303" t="s">
        <v>78</v>
      </c>
      <c r="E1303" t="s">
        <v>79</v>
      </c>
      <c r="F1303" t="s">
        <v>80</v>
      </c>
      <c r="G1303" t="s">
        <v>23</v>
      </c>
      <c r="H1303" t="s">
        <v>48</v>
      </c>
      <c r="J1303" s="2">
        <v>0</v>
      </c>
      <c r="K1303" s="3">
        <v>22120</v>
      </c>
      <c r="M1303" t="s">
        <v>31</v>
      </c>
      <c r="P1303" t="s">
        <v>22</v>
      </c>
      <c r="Q1303" s="1">
        <v>43889.652592592603</v>
      </c>
    </row>
    <row r="1304" spans="1:17" hidden="1" outlineLevel="1" x14ac:dyDescent="0.35">
      <c r="A1304" s="1">
        <v>43689</v>
      </c>
      <c r="B1304" t="s">
        <v>24</v>
      </c>
      <c r="C1304" t="s">
        <v>81</v>
      </c>
      <c r="D1304" t="s">
        <v>82</v>
      </c>
      <c r="E1304" t="s">
        <v>83</v>
      </c>
      <c r="F1304" t="s">
        <v>84</v>
      </c>
      <c r="G1304" t="s">
        <v>23</v>
      </c>
      <c r="H1304" t="s">
        <v>48</v>
      </c>
      <c r="J1304" s="2">
        <v>0</v>
      </c>
      <c r="K1304" s="3">
        <v>23700</v>
      </c>
      <c r="M1304" t="s">
        <v>31</v>
      </c>
      <c r="P1304" t="s">
        <v>22</v>
      </c>
      <c r="Q1304" s="1">
        <v>43889.652592592603</v>
      </c>
    </row>
    <row r="1305" spans="1:17" hidden="1" outlineLevel="1" x14ac:dyDescent="0.35">
      <c r="A1305" s="1">
        <v>43689</v>
      </c>
      <c r="B1305" t="s">
        <v>24</v>
      </c>
      <c r="C1305" t="s">
        <v>85</v>
      </c>
      <c r="D1305" t="s">
        <v>86</v>
      </c>
      <c r="E1305" t="s">
        <v>87</v>
      </c>
      <c r="F1305" t="s">
        <v>88</v>
      </c>
      <c r="G1305" t="s">
        <v>23</v>
      </c>
      <c r="H1305" t="s">
        <v>48</v>
      </c>
      <c r="J1305" s="2">
        <v>0</v>
      </c>
      <c r="K1305" s="3">
        <v>15800</v>
      </c>
      <c r="M1305" t="s">
        <v>31</v>
      </c>
      <c r="P1305" t="s">
        <v>22</v>
      </c>
      <c r="Q1305" s="1">
        <v>43889.652592592603</v>
      </c>
    </row>
    <row r="1306" spans="1:17" hidden="1" outlineLevel="1" x14ac:dyDescent="0.35">
      <c r="A1306" s="1">
        <v>43689</v>
      </c>
      <c r="B1306" t="s">
        <v>24</v>
      </c>
      <c r="C1306" t="s">
        <v>89</v>
      </c>
      <c r="D1306" t="s">
        <v>90</v>
      </c>
      <c r="E1306" t="s">
        <v>91</v>
      </c>
      <c r="F1306" t="s">
        <v>92</v>
      </c>
      <c r="G1306" t="s">
        <v>23</v>
      </c>
      <c r="H1306" t="s">
        <v>48</v>
      </c>
      <c r="J1306" s="2">
        <v>0</v>
      </c>
      <c r="K1306" s="3">
        <v>52140</v>
      </c>
      <c r="M1306" t="s">
        <v>31</v>
      </c>
      <c r="P1306" t="s">
        <v>22</v>
      </c>
      <c r="Q1306" s="1">
        <v>43889.652592592603</v>
      </c>
    </row>
    <row r="1307" spans="1:17" hidden="1" outlineLevel="1" x14ac:dyDescent="0.35">
      <c r="A1307" s="1">
        <v>43690</v>
      </c>
      <c r="B1307" t="s">
        <v>24</v>
      </c>
      <c r="C1307" t="s">
        <v>93</v>
      </c>
      <c r="D1307" t="s">
        <v>94</v>
      </c>
      <c r="E1307" t="s">
        <v>95</v>
      </c>
      <c r="F1307" t="s">
        <v>96</v>
      </c>
      <c r="G1307" t="s">
        <v>23</v>
      </c>
      <c r="H1307" t="s">
        <v>48</v>
      </c>
      <c r="J1307" s="2">
        <v>0</v>
      </c>
      <c r="K1307" s="3">
        <v>28440</v>
      </c>
      <c r="M1307" t="s">
        <v>31</v>
      </c>
      <c r="P1307" t="s">
        <v>22</v>
      </c>
      <c r="Q1307" s="1">
        <v>43889.652592592603</v>
      </c>
    </row>
    <row r="1308" spans="1:17" hidden="1" outlineLevel="1" x14ac:dyDescent="0.35">
      <c r="A1308" s="1">
        <v>43690</v>
      </c>
      <c r="B1308" t="s">
        <v>24</v>
      </c>
      <c r="C1308" t="s">
        <v>97</v>
      </c>
      <c r="D1308" t="s">
        <v>98</v>
      </c>
      <c r="E1308" t="s">
        <v>99</v>
      </c>
      <c r="F1308" t="s">
        <v>100</v>
      </c>
      <c r="G1308" t="s">
        <v>23</v>
      </c>
      <c r="H1308" t="s">
        <v>48</v>
      </c>
      <c r="J1308" s="2">
        <v>0</v>
      </c>
      <c r="K1308" s="3">
        <v>36340</v>
      </c>
      <c r="M1308" t="s">
        <v>31</v>
      </c>
      <c r="P1308" t="s">
        <v>22</v>
      </c>
      <c r="Q1308" s="1">
        <v>43889.652592592603</v>
      </c>
    </row>
    <row r="1309" spans="1:17" hidden="1" outlineLevel="1" x14ac:dyDescent="0.35">
      <c r="A1309" s="1">
        <v>43690</v>
      </c>
      <c r="B1309" t="s">
        <v>24</v>
      </c>
      <c r="C1309" t="s">
        <v>101</v>
      </c>
      <c r="D1309" t="s">
        <v>102</v>
      </c>
      <c r="E1309" t="s">
        <v>103</v>
      </c>
      <c r="F1309" t="s">
        <v>104</v>
      </c>
      <c r="G1309" t="s">
        <v>23</v>
      </c>
      <c r="H1309" t="s">
        <v>48</v>
      </c>
      <c r="J1309" s="2">
        <v>0</v>
      </c>
      <c r="K1309" s="3">
        <v>17380</v>
      </c>
      <c r="M1309" t="s">
        <v>31</v>
      </c>
      <c r="P1309" t="s">
        <v>22</v>
      </c>
      <c r="Q1309" s="1">
        <v>43889.652592592603</v>
      </c>
    </row>
    <row r="1310" spans="1:17" hidden="1" outlineLevel="1" x14ac:dyDescent="0.35">
      <c r="A1310" s="1">
        <v>43690</v>
      </c>
      <c r="B1310" t="s">
        <v>24</v>
      </c>
      <c r="C1310" t="s">
        <v>105</v>
      </c>
      <c r="D1310" t="s">
        <v>106</v>
      </c>
      <c r="E1310" t="s">
        <v>107</v>
      </c>
      <c r="F1310" t="s">
        <v>108</v>
      </c>
      <c r="G1310" t="s">
        <v>23</v>
      </c>
      <c r="H1310" t="s">
        <v>48</v>
      </c>
      <c r="J1310" s="2">
        <v>0</v>
      </c>
      <c r="K1310" s="3">
        <v>40860</v>
      </c>
      <c r="M1310" t="s">
        <v>31</v>
      </c>
      <c r="P1310" t="s">
        <v>22</v>
      </c>
      <c r="Q1310" s="1">
        <v>43889.652592592603</v>
      </c>
    </row>
    <row r="1311" spans="1:17" hidden="1" outlineLevel="1" x14ac:dyDescent="0.35">
      <c r="A1311" s="1">
        <v>43690</v>
      </c>
      <c r="B1311" t="s">
        <v>24</v>
      </c>
      <c r="C1311" t="s">
        <v>109</v>
      </c>
      <c r="D1311" t="s">
        <v>110</v>
      </c>
      <c r="E1311" t="s">
        <v>111</v>
      </c>
      <c r="F1311" t="s">
        <v>112</v>
      </c>
      <c r="G1311" t="s">
        <v>23</v>
      </c>
      <c r="H1311" t="s">
        <v>48</v>
      </c>
      <c r="J1311" s="2">
        <v>0</v>
      </c>
      <c r="K1311" s="3">
        <v>31600</v>
      </c>
      <c r="M1311" t="s">
        <v>31</v>
      </c>
      <c r="P1311" t="s">
        <v>22</v>
      </c>
      <c r="Q1311" s="1">
        <v>43889.652592592603</v>
      </c>
    </row>
    <row r="1312" spans="1:17" hidden="1" outlineLevel="1" x14ac:dyDescent="0.35">
      <c r="A1312" s="1">
        <v>43691</v>
      </c>
      <c r="B1312" t="s">
        <v>24</v>
      </c>
      <c r="C1312" t="s">
        <v>113</v>
      </c>
      <c r="D1312" t="s">
        <v>114</v>
      </c>
      <c r="E1312" t="s">
        <v>115</v>
      </c>
      <c r="F1312" t="s">
        <v>116</v>
      </c>
      <c r="G1312" t="s">
        <v>23</v>
      </c>
      <c r="H1312" t="s">
        <v>48</v>
      </c>
      <c r="J1312" s="2">
        <v>0</v>
      </c>
      <c r="K1312" s="3">
        <v>39500</v>
      </c>
      <c r="M1312" t="s">
        <v>31</v>
      </c>
      <c r="P1312" t="s">
        <v>22</v>
      </c>
      <c r="Q1312" s="1">
        <v>43889.652592592603</v>
      </c>
    </row>
    <row r="1313" spans="1:17" hidden="1" outlineLevel="1" x14ac:dyDescent="0.35">
      <c r="A1313" s="1">
        <v>43696</v>
      </c>
      <c r="B1313" t="s">
        <v>24</v>
      </c>
      <c r="C1313" t="s">
        <v>117</v>
      </c>
      <c r="D1313" t="s">
        <v>118</v>
      </c>
      <c r="E1313" t="s">
        <v>119</v>
      </c>
      <c r="F1313" t="s">
        <v>120</v>
      </c>
      <c r="G1313" t="s">
        <v>23</v>
      </c>
      <c r="H1313" t="s">
        <v>48</v>
      </c>
      <c r="J1313" s="2">
        <v>0</v>
      </c>
      <c r="K1313" s="3">
        <v>23700</v>
      </c>
      <c r="M1313" t="s">
        <v>31</v>
      </c>
      <c r="P1313" t="s">
        <v>22</v>
      </c>
      <c r="Q1313" s="1">
        <v>43889.652592592603</v>
      </c>
    </row>
    <row r="1314" spans="1:17" hidden="1" outlineLevel="1" x14ac:dyDescent="0.35">
      <c r="A1314" s="1">
        <v>43696</v>
      </c>
      <c r="B1314" t="s">
        <v>24</v>
      </c>
      <c r="C1314" t="s">
        <v>117</v>
      </c>
      <c r="D1314" t="s">
        <v>118</v>
      </c>
      <c r="E1314" t="s">
        <v>119</v>
      </c>
      <c r="F1314" t="s">
        <v>72</v>
      </c>
      <c r="G1314" t="s">
        <v>23</v>
      </c>
      <c r="H1314" t="s">
        <v>56</v>
      </c>
      <c r="J1314" s="2">
        <v>0</v>
      </c>
      <c r="K1314" s="3">
        <v>1800</v>
      </c>
      <c r="M1314" t="s">
        <v>31</v>
      </c>
      <c r="P1314" t="s">
        <v>22</v>
      </c>
      <c r="Q1314" s="1">
        <v>43889.652592592603</v>
      </c>
    </row>
    <row r="1315" spans="1:17" hidden="1" outlineLevel="1" x14ac:dyDescent="0.35">
      <c r="A1315" s="1">
        <v>43696</v>
      </c>
      <c r="B1315" t="s">
        <v>24</v>
      </c>
      <c r="C1315" t="s">
        <v>121</v>
      </c>
      <c r="D1315" t="s">
        <v>122</v>
      </c>
      <c r="E1315" t="s">
        <v>123</v>
      </c>
      <c r="F1315" t="s">
        <v>124</v>
      </c>
      <c r="G1315" t="s">
        <v>23</v>
      </c>
      <c r="H1315" t="s">
        <v>48</v>
      </c>
      <c r="J1315" s="2">
        <v>0</v>
      </c>
      <c r="K1315" s="3">
        <v>20540</v>
      </c>
      <c r="M1315" t="s">
        <v>31</v>
      </c>
      <c r="P1315" t="s">
        <v>22</v>
      </c>
      <c r="Q1315" s="1">
        <v>43889.652592592603</v>
      </c>
    </row>
    <row r="1316" spans="1:17" hidden="1" outlineLevel="1" x14ac:dyDescent="0.35">
      <c r="A1316" s="1">
        <v>43696</v>
      </c>
      <c r="B1316" t="s">
        <v>24</v>
      </c>
      <c r="C1316" t="s">
        <v>125</v>
      </c>
      <c r="D1316" t="s">
        <v>126</v>
      </c>
      <c r="E1316" t="s">
        <v>127</v>
      </c>
      <c r="F1316" t="s">
        <v>128</v>
      </c>
      <c r="G1316" t="s">
        <v>23</v>
      </c>
      <c r="H1316" t="s">
        <v>48</v>
      </c>
      <c r="J1316" s="2">
        <v>0</v>
      </c>
      <c r="K1316" s="3">
        <v>15800</v>
      </c>
      <c r="M1316" t="s">
        <v>31</v>
      </c>
      <c r="P1316" t="s">
        <v>22</v>
      </c>
      <c r="Q1316" s="1">
        <v>43889.652592592603</v>
      </c>
    </row>
    <row r="1317" spans="1:17" hidden="1" outlineLevel="1" x14ac:dyDescent="0.35">
      <c r="A1317" s="1">
        <v>43696</v>
      </c>
      <c r="B1317" t="s">
        <v>24</v>
      </c>
      <c r="C1317" t="s">
        <v>129</v>
      </c>
      <c r="D1317" t="s">
        <v>130</v>
      </c>
      <c r="E1317" t="s">
        <v>131</v>
      </c>
      <c r="F1317" t="s">
        <v>132</v>
      </c>
      <c r="G1317" t="s">
        <v>23</v>
      </c>
      <c r="H1317" t="s">
        <v>48</v>
      </c>
      <c r="J1317" s="2">
        <v>0</v>
      </c>
      <c r="K1317" s="3">
        <v>33180</v>
      </c>
      <c r="M1317" t="s">
        <v>31</v>
      </c>
      <c r="P1317" t="s">
        <v>22</v>
      </c>
      <c r="Q1317" s="1">
        <v>43889.652592592603</v>
      </c>
    </row>
    <row r="1318" spans="1:17" hidden="1" outlineLevel="1" x14ac:dyDescent="0.35">
      <c r="A1318" s="1">
        <v>43697</v>
      </c>
      <c r="B1318" t="s">
        <v>24</v>
      </c>
      <c r="C1318" t="s">
        <v>136</v>
      </c>
      <c r="D1318" t="s">
        <v>137</v>
      </c>
      <c r="E1318" t="s">
        <v>138</v>
      </c>
      <c r="F1318" t="s">
        <v>139</v>
      </c>
      <c r="G1318" t="s">
        <v>23</v>
      </c>
      <c r="H1318" t="s">
        <v>48</v>
      </c>
      <c r="J1318" s="2">
        <v>0</v>
      </c>
      <c r="K1318" s="3">
        <v>17380</v>
      </c>
      <c r="M1318" t="s">
        <v>31</v>
      </c>
      <c r="P1318" t="s">
        <v>22</v>
      </c>
      <c r="Q1318" s="1">
        <v>43889.652592592603</v>
      </c>
    </row>
    <row r="1319" spans="1:17" hidden="1" outlineLevel="1" x14ac:dyDescent="0.35">
      <c r="A1319" s="1">
        <v>43697</v>
      </c>
      <c r="B1319" t="s">
        <v>24</v>
      </c>
      <c r="C1319" t="s">
        <v>140</v>
      </c>
      <c r="D1319" t="s">
        <v>141</v>
      </c>
      <c r="E1319" t="s">
        <v>142</v>
      </c>
      <c r="F1319" t="s">
        <v>143</v>
      </c>
      <c r="G1319" t="s">
        <v>23</v>
      </c>
      <c r="H1319" t="s">
        <v>48</v>
      </c>
      <c r="J1319" s="2">
        <v>0</v>
      </c>
      <c r="K1319" s="3">
        <v>36340</v>
      </c>
      <c r="M1319" t="s">
        <v>31</v>
      </c>
      <c r="P1319" t="s">
        <v>22</v>
      </c>
      <c r="Q1319" s="1">
        <v>43889.652592592603</v>
      </c>
    </row>
    <row r="1320" spans="1:17" hidden="1" outlineLevel="1" x14ac:dyDescent="0.35">
      <c r="A1320" s="1">
        <v>43699</v>
      </c>
      <c r="B1320" t="s">
        <v>24</v>
      </c>
      <c r="C1320" t="s">
        <v>144</v>
      </c>
      <c r="D1320" t="s">
        <v>145</v>
      </c>
      <c r="E1320" t="s">
        <v>146</v>
      </c>
      <c r="F1320" t="s">
        <v>147</v>
      </c>
      <c r="G1320" t="s">
        <v>23</v>
      </c>
      <c r="H1320" t="s">
        <v>48</v>
      </c>
      <c r="J1320" s="2">
        <v>0</v>
      </c>
      <c r="K1320" s="3">
        <v>26860</v>
      </c>
      <c r="M1320" t="s">
        <v>31</v>
      </c>
      <c r="P1320" t="s">
        <v>22</v>
      </c>
      <c r="Q1320" s="1">
        <v>43889.652592592603</v>
      </c>
    </row>
    <row r="1321" spans="1:17" hidden="1" outlineLevel="1" x14ac:dyDescent="0.35">
      <c r="A1321" s="1">
        <v>43703</v>
      </c>
      <c r="B1321" t="s">
        <v>24</v>
      </c>
      <c r="C1321" t="s">
        <v>148</v>
      </c>
      <c r="D1321" t="s">
        <v>149</v>
      </c>
      <c r="E1321" t="s">
        <v>150</v>
      </c>
      <c r="F1321" t="s">
        <v>151</v>
      </c>
      <c r="G1321" t="s">
        <v>23</v>
      </c>
      <c r="H1321" t="s">
        <v>48</v>
      </c>
      <c r="J1321" s="2">
        <v>0</v>
      </c>
      <c r="K1321" s="3">
        <v>30020</v>
      </c>
      <c r="M1321" t="s">
        <v>31</v>
      </c>
      <c r="P1321" t="s">
        <v>22</v>
      </c>
      <c r="Q1321" s="1">
        <v>43889.652592592603</v>
      </c>
    </row>
    <row r="1322" spans="1:17" hidden="1" outlineLevel="1" x14ac:dyDescent="0.35">
      <c r="A1322" s="1">
        <v>43703</v>
      </c>
      <c r="B1322" t="s">
        <v>24</v>
      </c>
      <c r="C1322" t="s">
        <v>152</v>
      </c>
      <c r="D1322" t="s">
        <v>153</v>
      </c>
      <c r="E1322" t="s">
        <v>154</v>
      </c>
      <c r="F1322" t="s">
        <v>155</v>
      </c>
      <c r="G1322" t="s">
        <v>23</v>
      </c>
      <c r="H1322" t="s">
        <v>48</v>
      </c>
      <c r="J1322" s="2">
        <v>0</v>
      </c>
      <c r="K1322" s="3">
        <v>34760</v>
      </c>
      <c r="M1322" t="s">
        <v>31</v>
      </c>
      <c r="P1322" t="s">
        <v>22</v>
      </c>
      <c r="Q1322" s="1">
        <v>43889.652592592603</v>
      </c>
    </row>
    <row r="1323" spans="1:17" hidden="1" outlineLevel="1" x14ac:dyDescent="0.35">
      <c r="A1323" s="1">
        <v>43704</v>
      </c>
      <c r="B1323" t="s">
        <v>24</v>
      </c>
      <c r="C1323" t="s">
        <v>156</v>
      </c>
      <c r="D1323" t="s">
        <v>157</v>
      </c>
      <c r="E1323" t="s">
        <v>158</v>
      </c>
      <c r="F1323" t="s">
        <v>159</v>
      </c>
      <c r="G1323" t="s">
        <v>23</v>
      </c>
      <c r="H1323" t="s">
        <v>48</v>
      </c>
      <c r="J1323" s="2">
        <v>0</v>
      </c>
      <c r="K1323" s="3">
        <v>55300</v>
      </c>
      <c r="M1323" t="s">
        <v>31</v>
      </c>
      <c r="P1323" t="s">
        <v>22</v>
      </c>
      <c r="Q1323" s="1">
        <v>43889.652592592603</v>
      </c>
    </row>
    <row r="1324" spans="1:17" hidden="1" outlineLevel="1" x14ac:dyDescent="0.35">
      <c r="A1324" s="1">
        <v>43704</v>
      </c>
      <c r="B1324" t="s">
        <v>24</v>
      </c>
      <c r="C1324" t="s">
        <v>156</v>
      </c>
      <c r="D1324" t="s">
        <v>157</v>
      </c>
      <c r="E1324" t="s">
        <v>158</v>
      </c>
      <c r="F1324" t="s">
        <v>72</v>
      </c>
      <c r="G1324" t="s">
        <v>23</v>
      </c>
      <c r="H1324" t="s">
        <v>56</v>
      </c>
      <c r="J1324" s="2">
        <v>0</v>
      </c>
      <c r="K1324" s="3">
        <v>1800</v>
      </c>
      <c r="M1324" t="s">
        <v>31</v>
      </c>
      <c r="P1324" t="s">
        <v>22</v>
      </c>
      <c r="Q1324" s="1">
        <v>43889.652592592603</v>
      </c>
    </row>
    <row r="1325" spans="1:17" hidden="1" outlineLevel="1" x14ac:dyDescent="0.35">
      <c r="A1325" s="1">
        <v>43704</v>
      </c>
      <c r="B1325" t="s">
        <v>24</v>
      </c>
      <c r="C1325" t="s">
        <v>160</v>
      </c>
      <c r="D1325" t="s">
        <v>161</v>
      </c>
      <c r="E1325" t="s">
        <v>162</v>
      </c>
      <c r="F1325" t="s">
        <v>163</v>
      </c>
      <c r="G1325" t="s">
        <v>23</v>
      </c>
      <c r="H1325" t="s">
        <v>48</v>
      </c>
      <c r="J1325" s="2">
        <v>0</v>
      </c>
      <c r="K1325" s="3">
        <v>36340</v>
      </c>
      <c r="M1325" t="s">
        <v>31</v>
      </c>
      <c r="P1325" t="s">
        <v>22</v>
      </c>
      <c r="Q1325" s="1">
        <v>43889.652592592603</v>
      </c>
    </row>
    <row r="1326" spans="1:17" hidden="1" outlineLevel="1" x14ac:dyDescent="0.35">
      <c r="A1326" s="1">
        <v>43705</v>
      </c>
      <c r="B1326" t="s">
        <v>24</v>
      </c>
      <c r="C1326" t="s">
        <v>164</v>
      </c>
      <c r="D1326" t="s">
        <v>165</v>
      </c>
      <c r="E1326" t="s">
        <v>166</v>
      </c>
      <c r="F1326" t="s">
        <v>167</v>
      </c>
      <c r="G1326" t="s">
        <v>23</v>
      </c>
      <c r="H1326" t="s">
        <v>48</v>
      </c>
      <c r="J1326" s="2">
        <v>0</v>
      </c>
      <c r="K1326" s="3">
        <v>36340</v>
      </c>
      <c r="M1326" t="s">
        <v>31</v>
      </c>
      <c r="P1326" t="s">
        <v>22</v>
      </c>
      <c r="Q1326" s="1">
        <v>43889.652592592603</v>
      </c>
    </row>
    <row r="1327" spans="1:17" hidden="1" outlineLevel="1" x14ac:dyDescent="0.35">
      <c r="A1327" s="1">
        <v>43705</v>
      </c>
      <c r="B1327" t="s">
        <v>24</v>
      </c>
      <c r="C1327" t="s">
        <v>168</v>
      </c>
      <c r="D1327" t="s">
        <v>169</v>
      </c>
      <c r="E1327" t="s">
        <v>170</v>
      </c>
      <c r="F1327" t="s">
        <v>171</v>
      </c>
      <c r="G1327" t="s">
        <v>23</v>
      </c>
      <c r="H1327" t="s">
        <v>48</v>
      </c>
      <c r="J1327" s="2">
        <v>0</v>
      </c>
      <c r="K1327" s="3">
        <v>20540</v>
      </c>
      <c r="M1327" t="s">
        <v>31</v>
      </c>
      <c r="P1327" t="s">
        <v>22</v>
      </c>
      <c r="Q1327" s="1">
        <v>43889.652592592603</v>
      </c>
    </row>
    <row r="1328" spans="1:17" hidden="1" outlineLevel="1" x14ac:dyDescent="0.35">
      <c r="A1328" s="1">
        <v>43706</v>
      </c>
      <c r="B1328" t="s">
        <v>24</v>
      </c>
      <c r="C1328" t="s">
        <v>172</v>
      </c>
      <c r="D1328" t="s">
        <v>173</v>
      </c>
      <c r="E1328" t="s">
        <v>174</v>
      </c>
      <c r="F1328" t="s">
        <v>175</v>
      </c>
      <c r="G1328" t="s">
        <v>23</v>
      </c>
      <c r="H1328" t="s">
        <v>48</v>
      </c>
      <c r="J1328" s="2">
        <v>0</v>
      </c>
      <c r="K1328" s="3">
        <v>17380</v>
      </c>
      <c r="M1328" t="s">
        <v>31</v>
      </c>
      <c r="P1328" t="s">
        <v>22</v>
      </c>
      <c r="Q1328" s="1">
        <v>43889.652592592603</v>
      </c>
    </row>
    <row r="1329" spans="1:17" hidden="1" outlineLevel="1" x14ac:dyDescent="0.35">
      <c r="A1329" s="1">
        <v>43706</v>
      </c>
      <c r="B1329" t="s">
        <v>24</v>
      </c>
      <c r="C1329" t="s">
        <v>176</v>
      </c>
      <c r="D1329" t="s">
        <v>177</v>
      </c>
      <c r="E1329" t="s">
        <v>178</v>
      </c>
      <c r="F1329" t="s">
        <v>179</v>
      </c>
      <c r="G1329" t="s">
        <v>23</v>
      </c>
      <c r="H1329" t="s">
        <v>48</v>
      </c>
      <c r="J1329" s="2">
        <v>0</v>
      </c>
      <c r="K1329" s="3">
        <v>20540</v>
      </c>
      <c r="M1329" t="s">
        <v>31</v>
      </c>
      <c r="P1329" t="s">
        <v>22</v>
      </c>
      <c r="Q1329" s="1">
        <v>43889.652592592603</v>
      </c>
    </row>
    <row r="1330" spans="1:17" hidden="1" outlineLevel="1" x14ac:dyDescent="0.35">
      <c r="A1330" s="1">
        <v>43706</v>
      </c>
      <c r="B1330" t="s">
        <v>24</v>
      </c>
      <c r="C1330" t="s">
        <v>180</v>
      </c>
      <c r="D1330" t="s">
        <v>181</v>
      </c>
      <c r="E1330" t="s">
        <v>182</v>
      </c>
      <c r="F1330" t="s">
        <v>183</v>
      </c>
      <c r="G1330" t="s">
        <v>23</v>
      </c>
      <c r="H1330" t="s">
        <v>48</v>
      </c>
      <c r="J1330" s="2">
        <v>0</v>
      </c>
      <c r="K1330" s="3">
        <v>20540</v>
      </c>
      <c r="M1330" t="s">
        <v>31</v>
      </c>
      <c r="P1330" t="s">
        <v>22</v>
      </c>
      <c r="Q1330" s="1">
        <v>43889.652592592603</v>
      </c>
    </row>
    <row r="1331" spans="1:17" hidden="1" outlineLevel="1" x14ac:dyDescent="0.35">
      <c r="A1331" s="1">
        <v>43707</v>
      </c>
      <c r="B1331" t="s">
        <v>24</v>
      </c>
      <c r="C1331" t="s">
        <v>184</v>
      </c>
      <c r="D1331" t="s">
        <v>185</v>
      </c>
      <c r="E1331" t="s">
        <v>186</v>
      </c>
      <c r="F1331" t="s">
        <v>187</v>
      </c>
      <c r="G1331" t="s">
        <v>23</v>
      </c>
      <c r="H1331" t="s">
        <v>48</v>
      </c>
      <c r="J1331" s="2">
        <v>0</v>
      </c>
      <c r="K1331" s="3">
        <v>25280</v>
      </c>
      <c r="M1331" t="s">
        <v>31</v>
      </c>
      <c r="P1331" t="s">
        <v>22</v>
      </c>
      <c r="Q1331" s="1">
        <v>43889.652592592603</v>
      </c>
    </row>
    <row r="1332" spans="1:17" hidden="1" outlineLevel="1" x14ac:dyDescent="0.35">
      <c r="A1332" s="1">
        <v>43707</v>
      </c>
      <c r="B1332" t="s">
        <v>24</v>
      </c>
      <c r="C1332" t="s">
        <v>188</v>
      </c>
      <c r="D1332" t="s">
        <v>189</v>
      </c>
      <c r="E1332" t="s">
        <v>190</v>
      </c>
      <c r="F1332" t="s">
        <v>191</v>
      </c>
      <c r="G1332" t="s">
        <v>23</v>
      </c>
      <c r="H1332" t="s">
        <v>48</v>
      </c>
      <c r="J1332" s="2">
        <v>0</v>
      </c>
      <c r="K1332" s="3">
        <v>39500</v>
      </c>
      <c r="M1332" t="s">
        <v>31</v>
      </c>
      <c r="P1332" t="s">
        <v>22</v>
      </c>
      <c r="Q1332" s="1">
        <v>43889.652592592603</v>
      </c>
    </row>
    <row r="1333" spans="1:17" hidden="1" outlineLevel="1" x14ac:dyDescent="0.35">
      <c r="A1333" s="1">
        <v>43707</v>
      </c>
      <c r="B1333" t="s">
        <v>24</v>
      </c>
      <c r="C1333" t="s">
        <v>192</v>
      </c>
      <c r="D1333" t="s">
        <v>193</v>
      </c>
      <c r="E1333" t="s">
        <v>194</v>
      </c>
      <c r="F1333" t="s">
        <v>195</v>
      </c>
      <c r="G1333" t="s">
        <v>23</v>
      </c>
      <c r="H1333" t="s">
        <v>48</v>
      </c>
      <c r="J1333" s="2">
        <v>0</v>
      </c>
      <c r="K1333" s="3">
        <v>36340</v>
      </c>
      <c r="M1333" t="s">
        <v>31</v>
      </c>
      <c r="P1333" t="s">
        <v>22</v>
      </c>
      <c r="Q1333" s="1">
        <v>43889.652592592603</v>
      </c>
    </row>
    <row r="1334" spans="1:17" hidden="1" outlineLevel="1" x14ac:dyDescent="0.35">
      <c r="A1334" s="1">
        <v>43707</v>
      </c>
      <c r="B1334" t="s">
        <v>24</v>
      </c>
      <c r="C1334" t="s">
        <v>196</v>
      </c>
      <c r="D1334" t="s">
        <v>197</v>
      </c>
      <c r="E1334" t="s">
        <v>198</v>
      </c>
      <c r="F1334" t="s">
        <v>199</v>
      </c>
      <c r="G1334" t="s">
        <v>23</v>
      </c>
      <c r="H1334" t="s">
        <v>48</v>
      </c>
      <c r="J1334" s="2">
        <v>0</v>
      </c>
      <c r="K1334" s="3">
        <v>30020</v>
      </c>
      <c r="M1334" t="s">
        <v>31</v>
      </c>
      <c r="P1334" t="s">
        <v>22</v>
      </c>
      <c r="Q1334" s="1">
        <v>43889.652592592603</v>
      </c>
    </row>
    <row r="1335" spans="1:17" hidden="1" outlineLevel="1" x14ac:dyDescent="0.35">
      <c r="A1335" s="1">
        <v>43707</v>
      </c>
      <c r="B1335" t="s">
        <v>24</v>
      </c>
      <c r="C1335" t="s">
        <v>200</v>
      </c>
      <c r="D1335" t="s">
        <v>201</v>
      </c>
      <c r="E1335" t="s">
        <v>202</v>
      </c>
      <c r="F1335" t="s">
        <v>203</v>
      </c>
      <c r="G1335" t="s">
        <v>23</v>
      </c>
      <c r="H1335" t="s">
        <v>48</v>
      </c>
      <c r="J1335" s="2">
        <v>0</v>
      </c>
      <c r="K1335" s="3">
        <v>17380</v>
      </c>
      <c r="M1335" t="s">
        <v>31</v>
      </c>
      <c r="P1335" t="s">
        <v>22</v>
      </c>
      <c r="Q1335" s="1">
        <v>43889.652592592603</v>
      </c>
    </row>
    <row r="1336" spans="1:17" hidden="1" outlineLevel="1" x14ac:dyDescent="0.35">
      <c r="A1336" s="1">
        <v>43710</v>
      </c>
      <c r="B1336" t="s">
        <v>24</v>
      </c>
      <c r="C1336" t="s">
        <v>205</v>
      </c>
      <c r="D1336" t="s">
        <v>206</v>
      </c>
      <c r="E1336" t="s">
        <v>207</v>
      </c>
      <c r="F1336" t="s">
        <v>208</v>
      </c>
      <c r="G1336" t="s">
        <v>23</v>
      </c>
      <c r="H1336" t="s">
        <v>48</v>
      </c>
      <c r="J1336" s="2">
        <v>0</v>
      </c>
      <c r="K1336" s="3">
        <v>31600</v>
      </c>
      <c r="M1336" t="s">
        <v>31</v>
      </c>
      <c r="P1336" t="s">
        <v>22</v>
      </c>
      <c r="Q1336" s="1">
        <v>43889.652592592603</v>
      </c>
    </row>
    <row r="1337" spans="1:17" hidden="1" outlineLevel="1" x14ac:dyDescent="0.35">
      <c r="A1337" s="1">
        <v>43710</v>
      </c>
      <c r="B1337" t="s">
        <v>24</v>
      </c>
      <c r="C1337" t="s">
        <v>209</v>
      </c>
      <c r="D1337" t="s">
        <v>210</v>
      </c>
      <c r="E1337" t="s">
        <v>211</v>
      </c>
      <c r="F1337" t="s">
        <v>212</v>
      </c>
      <c r="G1337" t="s">
        <v>23</v>
      </c>
      <c r="H1337" t="s">
        <v>48</v>
      </c>
      <c r="J1337" s="2">
        <v>0</v>
      </c>
      <c r="K1337" s="3">
        <v>23700</v>
      </c>
      <c r="M1337" t="s">
        <v>31</v>
      </c>
      <c r="P1337" t="s">
        <v>22</v>
      </c>
      <c r="Q1337" s="1">
        <v>43889.652592592603</v>
      </c>
    </row>
    <row r="1338" spans="1:17" hidden="1" outlineLevel="1" x14ac:dyDescent="0.35">
      <c r="A1338" s="1">
        <v>43711</v>
      </c>
      <c r="B1338" t="s">
        <v>24</v>
      </c>
      <c r="C1338" t="s">
        <v>213</v>
      </c>
      <c r="D1338" t="s">
        <v>214</v>
      </c>
      <c r="E1338" t="s">
        <v>215</v>
      </c>
      <c r="F1338" t="s">
        <v>216</v>
      </c>
      <c r="G1338" t="s">
        <v>23</v>
      </c>
      <c r="H1338" t="s">
        <v>48</v>
      </c>
      <c r="J1338" s="2">
        <v>0</v>
      </c>
      <c r="K1338" s="3">
        <v>34760</v>
      </c>
      <c r="M1338" t="s">
        <v>31</v>
      </c>
      <c r="P1338" t="s">
        <v>22</v>
      </c>
      <c r="Q1338" s="1">
        <v>43889.652592592603</v>
      </c>
    </row>
    <row r="1339" spans="1:17" hidden="1" outlineLevel="1" x14ac:dyDescent="0.35">
      <c r="A1339" s="1">
        <v>43719</v>
      </c>
      <c r="B1339" t="s">
        <v>24</v>
      </c>
      <c r="C1339" t="s">
        <v>217</v>
      </c>
      <c r="D1339" t="s">
        <v>218</v>
      </c>
      <c r="E1339" t="s">
        <v>219</v>
      </c>
      <c r="F1339" t="s">
        <v>220</v>
      </c>
      <c r="G1339" t="s">
        <v>23</v>
      </c>
      <c r="H1339" t="s">
        <v>48</v>
      </c>
      <c r="J1339" s="2">
        <v>0</v>
      </c>
      <c r="K1339" s="3">
        <v>54</v>
      </c>
      <c r="M1339" t="s">
        <v>31</v>
      </c>
      <c r="P1339" t="s">
        <v>22</v>
      </c>
      <c r="Q1339" s="1">
        <v>43889.652592592603</v>
      </c>
    </row>
    <row r="1340" spans="1:17" hidden="1" outlineLevel="1" x14ac:dyDescent="0.35">
      <c r="A1340" s="1">
        <v>43719</v>
      </c>
      <c r="B1340" t="s">
        <v>24</v>
      </c>
      <c r="C1340" t="s">
        <v>221</v>
      </c>
      <c r="D1340" t="s">
        <v>218</v>
      </c>
      <c r="E1340" t="s">
        <v>219</v>
      </c>
      <c r="F1340" t="s">
        <v>222</v>
      </c>
      <c r="G1340" t="s">
        <v>23</v>
      </c>
      <c r="H1340" t="s">
        <v>48</v>
      </c>
      <c r="J1340" s="2">
        <v>0</v>
      </c>
      <c r="K1340" s="3">
        <v>56880</v>
      </c>
      <c r="M1340" t="s">
        <v>31</v>
      </c>
      <c r="P1340" t="s">
        <v>22</v>
      </c>
      <c r="Q1340" s="1">
        <v>43889.652592592603</v>
      </c>
    </row>
    <row r="1341" spans="1:17" hidden="1" outlineLevel="1" x14ac:dyDescent="0.35">
      <c r="A1341" s="1">
        <v>43719</v>
      </c>
      <c r="B1341" t="s">
        <v>24</v>
      </c>
      <c r="C1341" t="s">
        <v>223</v>
      </c>
      <c r="D1341" t="s">
        <v>224</v>
      </c>
      <c r="E1341" t="s">
        <v>225</v>
      </c>
      <c r="F1341" t="s">
        <v>226</v>
      </c>
      <c r="G1341" t="s">
        <v>23</v>
      </c>
      <c r="H1341" t="s">
        <v>48</v>
      </c>
      <c r="J1341" s="2">
        <v>0</v>
      </c>
      <c r="K1341" s="3">
        <v>18960</v>
      </c>
      <c r="M1341" t="s">
        <v>31</v>
      </c>
      <c r="P1341" t="s">
        <v>22</v>
      </c>
      <c r="Q1341" s="1">
        <v>43889.652592592603</v>
      </c>
    </row>
    <row r="1342" spans="1:17" hidden="1" outlineLevel="1" x14ac:dyDescent="0.35">
      <c r="A1342" s="1">
        <v>43819</v>
      </c>
      <c r="B1342" t="s">
        <v>24</v>
      </c>
      <c r="C1342" t="s">
        <v>275</v>
      </c>
      <c r="D1342" t="s">
        <v>276</v>
      </c>
      <c r="E1342" t="s">
        <v>277</v>
      </c>
      <c r="F1342" t="s">
        <v>278</v>
      </c>
      <c r="G1342" t="s">
        <v>23</v>
      </c>
      <c r="H1342" t="s">
        <v>48</v>
      </c>
      <c r="J1342" s="2">
        <v>0</v>
      </c>
      <c r="K1342" s="3">
        <v>77420</v>
      </c>
      <c r="M1342" t="s">
        <v>31</v>
      </c>
      <c r="P1342" t="s">
        <v>22</v>
      </c>
      <c r="Q1342" s="1">
        <v>43889.652592592603</v>
      </c>
    </row>
    <row r="1343" spans="1:17" hidden="1" outlineLevel="1" x14ac:dyDescent="0.35">
      <c r="A1343" s="1">
        <v>43840</v>
      </c>
      <c r="B1343" t="s">
        <v>24</v>
      </c>
      <c r="C1343" t="s">
        <v>280</v>
      </c>
      <c r="F1343" t="s">
        <v>38</v>
      </c>
      <c r="G1343" t="s">
        <v>23</v>
      </c>
      <c r="H1343" t="s">
        <v>39</v>
      </c>
      <c r="J1343" s="2">
        <v>0</v>
      </c>
      <c r="K1343" s="3">
        <v>2701</v>
      </c>
      <c r="M1343" t="s">
        <v>31</v>
      </c>
      <c r="P1343" t="s">
        <v>22</v>
      </c>
      <c r="Q1343" s="1">
        <v>43949.722777777781</v>
      </c>
    </row>
    <row r="1344" spans="1:17" hidden="1" outlineLevel="1" x14ac:dyDescent="0.35">
      <c r="A1344" s="1">
        <v>43873</v>
      </c>
      <c r="B1344" t="s">
        <v>24</v>
      </c>
      <c r="C1344" t="s">
        <v>285</v>
      </c>
      <c r="D1344" t="s">
        <v>106</v>
      </c>
      <c r="E1344" t="s">
        <v>107</v>
      </c>
      <c r="F1344" t="s">
        <v>286</v>
      </c>
      <c r="G1344" t="s">
        <v>23</v>
      </c>
      <c r="H1344" t="s">
        <v>48</v>
      </c>
      <c r="J1344" s="2">
        <v>0</v>
      </c>
      <c r="K1344" s="3">
        <v>40950</v>
      </c>
      <c r="M1344" t="s">
        <v>31</v>
      </c>
      <c r="P1344" t="s">
        <v>22</v>
      </c>
      <c r="Q1344" s="1">
        <v>43949.722777777781</v>
      </c>
    </row>
    <row r="1345" spans="1:17" hidden="1" outlineLevel="1" x14ac:dyDescent="0.35">
      <c r="A1345" s="1">
        <v>43873</v>
      </c>
      <c r="B1345" t="s">
        <v>24</v>
      </c>
      <c r="C1345" t="s">
        <v>287</v>
      </c>
      <c r="D1345" t="s">
        <v>165</v>
      </c>
      <c r="E1345" t="s">
        <v>166</v>
      </c>
      <c r="F1345" t="s">
        <v>288</v>
      </c>
      <c r="G1345" t="s">
        <v>23</v>
      </c>
      <c r="H1345" t="s">
        <v>48</v>
      </c>
      <c r="J1345" s="2">
        <v>0</v>
      </c>
      <c r="K1345" s="3">
        <v>37800</v>
      </c>
      <c r="M1345" t="s">
        <v>31</v>
      </c>
      <c r="P1345" t="s">
        <v>22</v>
      </c>
      <c r="Q1345" s="1">
        <v>43949.722777777781</v>
      </c>
    </row>
    <row r="1346" spans="1:17" hidden="1" outlineLevel="1" x14ac:dyDescent="0.35">
      <c r="A1346" s="1">
        <v>43874</v>
      </c>
      <c r="B1346" t="s">
        <v>24</v>
      </c>
      <c r="C1346" t="s">
        <v>289</v>
      </c>
      <c r="D1346" t="s">
        <v>169</v>
      </c>
      <c r="E1346" t="s">
        <v>170</v>
      </c>
      <c r="F1346" t="s">
        <v>290</v>
      </c>
      <c r="G1346" t="s">
        <v>23</v>
      </c>
      <c r="H1346" t="s">
        <v>48</v>
      </c>
      <c r="J1346" s="2">
        <v>0</v>
      </c>
      <c r="K1346" s="3">
        <v>15750</v>
      </c>
      <c r="M1346" t="s">
        <v>31</v>
      </c>
      <c r="P1346" t="s">
        <v>22</v>
      </c>
      <c r="Q1346" s="1">
        <v>43949.722777777781</v>
      </c>
    </row>
    <row r="1347" spans="1:17" hidden="1" outlineLevel="1" x14ac:dyDescent="0.35">
      <c r="A1347" s="1">
        <v>43874</v>
      </c>
      <c r="B1347" t="s">
        <v>24</v>
      </c>
      <c r="C1347" t="s">
        <v>291</v>
      </c>
      <c r="D1347" t="s">
        <v>74</v>
      </c>
      <c r="E1347" t="s">
        <v>75</v>
      </c>
      <c r="F1347" t="s">
        <v>292</v>
      </c>
      <c r="G1347" t="s">
        <v>23</v>
      </c>
      <c r="H1347" t="s">
        <v>48</v>
      </c>
      <c r="J1347" s="2">
        <v>0</v>
      </c>
      <c r="K1347" s="3">
        <v>18900</v>
      </c>
      <c r="M1347" t="s">
        <v>31</v>
      </c>
      <c r="P1347" t="s">
        <v>22</v>
      </c>
      <c r="Q1347" s="1">
        <v>43949.722777777781</v>
      </c>
    </row>
    <row r="1348" spans="1:17" hidden="1" outlineLevel="1" x14ac:dyDescent="0.35">
      <c r="A1348" s="1">
        <v>43874</v>
      </c>
      <c r="B1348" t="s">
        <v>24</v>
      </c>
      <c r="C1348" t="s">
        <v>293</v>
      </c>
      <c r="D1348" t="s">
        <v>206</v>
      </c>
      <c r="E1348" t="s">
        <v>207</v>
      </c>
      <c r="F1348" t="s">
        <v>294</v>
      </c>
      <c r="G1348" t="s">
        <v>23</v>
      </c>
      <c r="H1348" t="s">
        <v>48</v>
      </c>
      <c r="J1348" s="2">
        <v>0</v>
      </c>
      <c r="K1348" s="3">
        <v>25200</v>
      </c>
      <c r="M1348" t="s">
        <v>31</v>
      </c>
      <c r="P1348" t="s">
        <v>22</v>
      </c>
      <c r="Q1348" s="1">
        <v>43949.722777777781</v>
      </c>
    </row>
    <row r="1349" spans="1:17" hidden="1" outlineLevel="1" x14ac:dyDescent="0.35">
      <c r="A1349" s="1">
        <v>43874</v>
      </c>
      <c r="B1349" t="s">
        <v>24</v>
      </c>
      <c r="C1349" t="s">
        <v>296</v>
      </c>
      <c r="D1349" t="s">
        <v>149</v>
      </c>
      <c r="E1349" t="s">
        <v>150</v>
      </c>
      <c r="F1349" t="s">
        <v>297</v>
      </c>
      <c r="G1349" t="s">
        <v>23</v>
      </c>
      <c r="H1349" t="s">
        <v>48</v>
      </c>
      <c r="J1349" s="2">
        <v>0</v>
      </c>
      <c r="K1349" s="3">
        <v>26775</v>
      </c>
      <c r="M1349" t="s">
        <v>31</v>
      </c>
      <c r="P1349" t="s">
        <v>22</v>
      </c>
      <c r="Q1349" s="1">
        <v>43949.722777777781</v>
      </c>
    </row>
    <row r="1350" spans="1:17" hidden="1" outlineLevel="1" x14ac:dyDescent="0.35">
      <c r="A1350" s="1">
        <v>43874</v>
      </c>
      <c r="B1350" t="s">
        <v>24</v>
      </c>
      <c r="C1350" t="s">
        <v>298</v>
      </c>
      <c r="D1350" t="s">
        <v>50</v>
      </c>
      <c r="E1350" t="s">
        <v>51</v>
      </c>
      <c r="F1350" t="s">
        <v>299</v>
      </c>
      <c r="G1350" t="s">
        <v>23</v>
      </c>
      <c r="H1350" t="s">
        <v>48</v>
      </c>
      <c r="J1350" s="2">
        <v>0</v>
      </c>
      <c r="K1350" s="3">
        <v>25200</v>
      </c>
      <c r="M1350" t="s">
        <v>31</v>
      </c>
      <c r="P1350" t="s">
        <v>22</v>
      </c>
      <c r="Q1350" s="1">
        <v>43949.722777777781</v>
      </c>
    </row>
    <row r="1351" spans="1:17" hidden="1" outlineLevel="1" x14ac:dyDescent="0.35">
      <c r="A1351" s="1">
        <v>43874</v>
      </c>
      <c r="B1351" t="s">
        <v>24</v>
      </c>
      <c r="C1351" t="s">
        <v>300</v>
      </c>
      <c r="D1351" t="s">
        <v>102</v>
      </c>
      <c r="E1351" t="s">
        <v>103</v>
      </c>
      <c r="F1351" t="s">
        <v>301</v>
      </c>
      <c r="G1351" t="s">
        <v>23</v>
      </c>
      <c r="H1351" t="s">
        <v>48</v>
      </c>
      <c r="J1351" s="2">
        <v>0</v>
      </c>
      <c r="K1351" s="3">
        <v>14175</v>
      </c>
      <c r="M1351" t="s">
        <v>31</v>
      </c>
      <c r="P1351" t="s">
        <v>22</v>
      </c>
      <c r="Q1351" s="1">
        <v>43949.722777777781</v>
      </c>
    </row>
    <row r="1352" spans="1:17" hidden="1" outlineLevel="1" x14ac:dyDescent="0.35">
      <c r="A1352" s="1">
        <v>43874</v>
      </c>
      <c r="B1352" t="s">
        <v>24</v>
      </c>
      <c r="C1352" t="s">
        <v>302</v>
      </c>
      <c r="D1352" t="s">
        <v>181</v>
      </c>
      <c r="E1352" t="s">
        <v>182</v>
      </c>
      <c r="F1352" t="s">
        <v>303</v>
      </c>
      <c r="G1352" t="s">
        <v>23</v>
      </c>
      <c r="H1352" t="s">
        <v>48</v>
      </c>
      <c r="J1352" s="2">
        <v>0</v>
      </c>
      <c r="K1352" s="3">
        <v>18900</v>
      </c>
      <c r="M1352" t="s">
        <v>31</v>
      </c>
      <c r="P1352" t="s">
        <v>22</v>
      </c>
      <c r="Q1352" s="1">
        <v>43949.722777777781</v>
      </c>
    </row>
    <row r="1353" spans="1:17" hidden="1" outlineLevel="1" x14ac:dyDescent="0.35">
      <c r="A1353" s="1">
        <v>43874</v>
      </c>
      <c r="B1353" t="s">
        <v>24</v>
      </c>
      <c r="C1353" t="s">
        <v>304</v>
      </c>
      <c r="D1353" t="s">
        <v>114</v>
      </c>
      <c r="E1353" t="s">
        <v>115</v>
      </c>
      <c r="F1353" t="s">
        <v>305</v>
      </c>
      <c r="G1353" t="s">
        <v>23</v>
      </c>
      <c r="H1353" t="s">
        <v>48</v>
      </c>
      <c r="J1353" s="2">
        <v>0</v>
      </c>
      <c r="K1353" s="3">
        <v>53550</v>
      </c>
      <c r="M1353" t="s">
        <v>31</v>
      </c>
      <c r="P1353" t="s">
        <v>22</v>
      </c>
      <c r="Q1353" s="1">
        <v>43949.722777777781</v>
      </c>
    </row>
    <row r="1354" spans="1:17" hidden="1" outlineLevel="1" x14ac:dyDescent="0.35">
      <c r="A1354" s="1">
        <v>43875</v>
      </c>
      <c r="B1354" t="s">
        <v>24</v>
      </c>
      <c r="C1354" t="s">
        <v>306</v>
      </c>
      <c r="D1354" t="s">
        <v>90</v>
      </c>
      <c r="E1354" t="s">
        <v>91</v>
      </c>
      <c r="F1354" t="s">
        <v>307</v>
      </c>
      <c r="G1354" t="s">
        <v>23</v>
      </c>
      <c r="H1354" t="s">
        <v>48</v>
      </c>
      <c r="J1354" s="2">
        <v>0</v>
      </c>
      <c r="K1354" s="3">
        <v>51975</v>
      </c>
      <c r="M1354" t="s">
        <v>31</v>
      </c>
      <c r="P1354" t="s">
        <v>22</v>
      </c>
      <c r="Q1354" s="1">
        <v>43949.722777777781</v>
      </c>
    </row>
    <row r="1355" spans="1:17" hidden="1" outlineLevel="1" x14ac:dyDescent="0.35">
      <c r="A1355" s="1">
        <v>43875</v>
      </c>
      <c r="B1355" t="s">
        <v>24</v>
      </c>
      <c r="C1355" t="s">
        <v>308</v>
      </c>
      <c r="D1355" t="s">
        <v>110</v>
      </c>
      <c r="E1355" t="s">
        <v>111</v>
      </c>
      <c r="F1355" t="s">
        <v>309</v>
      </c>
      <c r="G1355" t="s">
        <v>23</v>
      </c>
      <c r="H1355" t="s">
        <v>48</v>
      </c>
      <c r="J1355" s="2">
        <v>0</v>
      </c>
      <c r="K1355" s="3">
        <v>31500</v>
      </c>
      <c r="M1355" t="s">
        <v>31</v>
      </c>
      <c r="P1355" t="s">
        <v>22</v>
      </c>
      <c r="Q1355" s="1">
        <v>43949.722777777781</v>
      </c>
    </row>
    <row r="1356" spans="1:17" hidden="1" outlineLevel="1" x14ac:dyDescent="0.35">
      <c r="A1356" s="1">
        <v>43875</v>
      </c>
      <c r="B1356" t="s">
        <v>24</v>
      </c>
      <c r="C1356" t="s">
        <v>310</v>
      </c>
      <c r="D1356" t="s">
        <v>45</v>
      </c>
      <c r="E1356" t="s">
        <v>46</v>
      </c>
      <c r="F1356" t="s">
        <v>311</v>
      </c>
      <c r="G1356" t="s">
        <v>23</v>
      </c>
      <c r="H1356" t="s">
        <v>48</v>
      </c>
      <c r="J1356" s="2">
        <v>0</v>
      </c>
      <c r="K1356" s="3">
        <v>29925</v>
      </c>
      <c r="M1356" t="s">
        <v>31</v>
      </c>
      <c r="P1356" t="s">
        <v>22</v>
      </c>
      <c r="Q1356" s="1">
        <v>43949.722777777781</v>
      </c>
    </row>
    <row r="1357" spans="1:17" hidden="1" outlineLevel="1" x14ac:dyDescent="0.35">
      <c r="A1357" s="1">
        <v>43876</v>
      </c>
      <c r="B1357" t="s">
        <v>24</v>
      </c>
      <c r="C1357" t="s">
        <v>312</v>
      </c>
      <c r="D1357" t="s">
        <v>78</v>
      </c>
      <c r="E1357" t="s">
        <v>79</v>
      </c>
      <c r="F1357" t="s">
        <v>313</v>
      </c>
      <c r="G1357" t="s">
        <v>23</v>
      </c>
      <c r="H1357" t="s">
        <v>48</v>
      </c>
      <c r="J1357" s="2">
        <v>0</v>
      </c>
      <c r="K1357" s="3">
        <v>22050</v>
      </c>
      <c r="M1357" t="s">
        <v>31</v>
      </c>
      <c r="P1357" t="s">
        <v>22</v>
      </c>
      <c r="Q1357" s="1">
        <v>43949.722777777781</v>
      </c>
    </row>
    <row r="1358" spans="1:17" hidden="1" outlineLevel="1" x14ac:dyDescent="0.35">
      <c r="A1358" s="1">
        <v>43878</v>
      </c>
      <c r="B1358" t="s">
        <v>24</v>
      </c>
      <c r="C1358" t="s">
        <v>314</v>
      </c>
      <c r="D1358" t="s">
        <v>69</v>
      </c>
      <c r="E1358" t="s">
        <v>70</v>
      </c>
      <c r="F1358" t="s">
        <v>315</v>
      </c>
      <c r="G1358" t="s">
        <v>23</v>
      </c>
      <c r="H1358" t="s">
        <v>48</v>
      </c>
      <c r="J1358" s="2">
        <v>0</v>
      </c>
      <c r="K1358" s="3">
        <v>28350</v>
      </c>
      <c r="M1358" t="s">
        <v>31</v>
      </c>
      <c r="P1358" t="s">
        <v>22</v>
      </c>
      <c r="Q1358" s="1">
        <v>43949.722777777781</v>
      </c>
    </row>
    <row r="1359" spans="1:17" hidden="1" outlineLevel="1" x14ac:dyDescent="0.35">
      <c r="A1359" s="1">
        <v>43878</v>
      </c>
      <c r="B1359" t="s">
        <v>24</v>
      </c>
      <c r="C1359" t="s">
        <v>316</v>
      </c>
      <c r="D1359" t="s">
        <v>137</v>
      </c>
      <c r="E1359" t="s">
        <v>138</v>
      </c>
      <c r="F1359" t="s">
        <v>317</v>
      </c>
      <c r="G1359" t="s">
        <v>23</v>
      </c>
      <c r="H1359" t="s">
        <v>48</v>
      </c>
      <c r="J1359" s="2">
        <v>0</v>
      </c>
      <c r="K1359" s="3">
        <v>17325</v>
      </c>
      <c r="M1359" t="s">
        <v>31</v>
      </c>
      <c r="P1359" t="s">
        <v>22</v>
      </c>
      <c r="Q1359" s="1">
        <v>43949.722777777781</v>
      </c>
    </row>
    <row r="1360" spans="1:17" hidden="1" outlineLevel="1" x14ac:dyDescent="0.35">
      <c r="A1360" s="1">
        <v>43878</v>
      </c>
      <c r="B1360" t="s">
        <v>24</v>
      </c>
      <c r="C1360" t="s">
        <v>318</v>
      </c>
      <c r="D1360" t="s">
        <v>157</v>
      </c>
      <c r="E1360" t="s">
        <v>158</v>
      </c>
      <c r="F1360" t="s">
        <v>319</v>
      </c>
      <c r="G1360" t="s">
        <v>23</v>
      </c>
      <c r="H1360" t="s">
        <v>48</v>
      </c>
      <c r="J1360" s="2">
        <v>0</v>
      </c>
      <c r="K1360" s="3">
        <v>55125</v>
      </c>
      <c r="M1360" t="s">
        <v>31</v>
      </c>
      <c r="P1360" t="s">
        <v>22</v>
      </c>
      <c r="Q1360" s="1">
        <v>43949.722777777781</v>
      </c>
    </row>
    <row r="1361" spans="1:17" hidden="1" outlineLevel="1" x14ac:dyDescent="0.35">
      <c r="A1361" s="1">
        <v>43878</v>
      </c>
      <c r="B1361" t="s">
        <v>24</v>
      </c>
      <c r="C1361" t="s">
        <v>320</v>
      </c>
      <c r="D1361" t="s">
        <v>214</v>
      </c>
      <c r="E1361" t="s">
        <v>215</v>
      </c>
      <c r="F1361" t="s">
        <v>321</v>
      </c>
      <c r="G1361" t="s">
        <v>23</v>
      </c>
      <c r="H1361" t="s">
        <v>48</v>
      </c>
      <c r="J1361" s="2">
        <v>0</v>
      </c>
      <c r="K1361" s="3">
        <v>17397</v>
      </c>
      <c r="M1361" t="s">
        <v>31</v>
      </c>
      <c r="P1361" t="s">
        <v>22</v>
      </c>
      <c r="Q1361" s="1">
        <v>43949.722777777781</v>
      </c>
    </row>
    <row r="1362" spans="1:17" hidden="1" outlineLevel="1" x14ac:dyDescent="0.35">
      <c r="A1362" s="1">
        <v>43878</v>
      </c>
      <c r="B1362" t="s">
        <v>24</v>
      </c>
      <c r="C1362" t="s">
        <v>322</v>
      </c>
      <c r="D1362" t="s">
        <v>141</v>
      </c>
      <c r="E1362" t="s">
        <v>142</v>
      </c>
      <c r="F1362" t="s">
        <v>323</v>
      </c>
      <c r="G1362" t="s">
        <v>23</v>
      </c>
      <c r="H1362" t="s">
        <v>48</v>
      </c>
      <c r="J1362" s="2">
        <v>0</v>
      </c>
      <c r="K1362" s="3">
        <v>34650</v>
      </c>
      <c r="M1362" t="s">
        <v>31</v>
      </c>
      <c r="P1362" t="s">
        <v>22</v>
      </c>
      <c r="Q1362" s="1">
        <v>43949.722777777781</v>
      </c>
    </row>
    <row r="1363" spans="1:17" hidden="1" outlineLevel="1" x14ac:dyDescent="0.35">
      <c r="A1363" s="1">
        <v>43878</v>
      </c>
      <c r="B1363" t="s">
        <v>24</v>
      </c>
      <c r="C1363" t="s">
        <v>324</v>
      </c>
      <c r="D1363" t="s">
        <v>86</v>
      </c>
      <c r="E1363" t="s">
        <v>87</v>
      </c>
      <c r="F1363" t="s">
        <v>325</v>
      </c>
      <c r="G1363" t="s">
        <v>23</v>
      </c>
      <c r="H1363" t="s">
        <v>48</v>
      </c>
      <c r="J1363" s="2">
        <v>0</v>
      </c>
      <c r="K1363" s="3">
        <v>14175</v>
      </c>
      <c r="M1363" t="s">
        <v>31</v>
      </c>
      <c r="P1363" t="s">
        <v>22</v>
      </c>
      <c r="Q1363" s="1">
        <v>43949.722777777781</v>
      </c>
    </row>
    <row r="1364" spans="1:17" hidden="1" outlineLevel="1" x14ac:dyDescent="0.35">
      <c r="A1364" s="1">
        <v>43879</v>
      </c>
      <c r="B1364" t="s">
        <v>24</v>
      </c>
      <c r="C1364" t="s">
        <v>326</v>
      </c>
      <c r="D1364" t="s">
        <v>327</v>
      </c>
      <c r="E1364" t="s">
        <v>62</v>
      </c>
      <c r="F1364" t="s">
        <v>328</v>
      </c>
      <c r="G1364" t="s">
        <v>23</v>
      </c>
      <c r="H1364" t="s">
        <v>48</v>
      </c>
      <c r="J1364" s="2">
        <v>0</v>
      </c>
      <c r="K1364" s="3">
        <v>44795</v>
      </c>
      <c r="M1364" t="s">
        <v>31</v>
      </c>
      <c r="P1364" t="s">
        <v>22</v>
      </c>
      <c r="Q1364" s="1">
        <v>43949.722777777781</v>
      </c>
    </row>
    <row r="1365" spans="1:17" hidden="1" outlineLevel="1" x14ac:dyDescent="0.35">
      <c r="A1365" s="1">
        <v>43880</v>
      </c>
      <c r="B1365" t="s">
        <v>24</v>
      </c>
      <c r="C1365" t="s">
        <v>332</v>
      </c>
      <c r="D1365" t="s">
        <v>126</v>
      </c>
      <c r="E1365" t="s">
        <v>127</v>
      </c>
      <c r="F1365" t="s">
        <v>333</v>
      </c>
      <c r="G1365" t="s">
        <v>23</v>
      </c>
      <c r="H1365" t="s">
        <v>48</v>
      </c>
      <c r="J1365" s="2">
        <v>0</v>
      </c>
      <c r="K1365" s="3">
        <v>15750</v>
      </c>
      <c r="M1365" t="s">
        <v>31</v>
      </c>
      <c r="P1365" t="s">
        <v>22</v>
      </c>
      <c r="Q1365" s="1">
        <v>43949.722777777781</v>
      </c>
    </row>
    <row r="1366" spans="1:17" hidden="1" outlineLevel="1" x14ac:dyDescent="0.35">
      <c r="A1366" s="1">
        <v>43881</v>
      </c>
      <c r="B1366" t="s">
        <v>24</v>
      </c>
      <c r="C1366" t="s">
        <v>334</v>
      </c>
      <c r="D1366" t="s">
        <v>145</v>
      </c>
      <c r="E1366" t="s">
        <v>146</v>
      </c>
      <c r="F1366" t="s">
        <v>335</v>
      </c>
      <c r="G1366" t="s">
        <v>23</v>
      </c>
      <c r="H1366" t="s">
        <v>48</v>
      </c>
      <c r="J1366" s="2">
        <v>0</v>
      </c>
      <c r="K1366" s="3">
        <v>26775</v>
      </c>
      <c r="M1366" t="s">
        <v>31</v>
      </c>
      <c r="P1366" t="s">
        <v>22</v>
      </c>
      <c r="Q1366" s="1">
        <v>43949.722777777781</v>
      </c>
    </row>
    <row r="1367" spans="1:17" hidden="1" outlineLevel="1" x14ac:dyDescent="0.35">
      <c r="A1367" s="1">
        <v>43881</v>
      </c>
      <c r="B1367" t="s">
        <v>24</v>
      </c>
      <c r="C1367" t="s">
        <v>336</v>
      </c>
      <c r="D1367" t="s">
        <v>173</v>
      </c>
      <c r="E1367" t="s">
        <v>174</v>
      </c>
      <c r="F1367" t="s">
        <v>337</v>
      </c>
      <c r="G1367" t="s">
        <v>23</v>
      </c>
      <c r="H1367" t="s">
        <v>48</v>
      </c>
      <c r="J1367" s="2">
        <v>0</v>
      </c>
      <c r="K1367" s="3">
        <v>17325</v>
      </c>
      <c r="M1367" t="s">
        <v>31</v>
      </c>
      <c r="P1367" t="s">
        <v>22</v>
      </c>
      <c r="Q1367" s="1">
        <v>43949.722777777781</v>
      </c>
    </row>
    <row r="1368" spans="1:17" hidden="1" outlineLevel="1" x14ac:dyDescent="0.35">
      <c r="A1368" s="1">
        <v>43881</v>
      </c>
      <c r="B1368" t="s">
        <v>24</v>
      </c>
      <c r="C1368" t="s">
        <v>339</v>
      </c>
      <c r="D1368" t="s">
        <v>94</v>
      </c>
      <c r="E1368" t="s">
        <v>95</v>
      </c>
      <c r="F1368" t="s">
        <v>340</v>
      </c>
      <c r="G1368" t="s">
        <v>23</v>
      </c>
      <c r="H1368" t="s">
        <v>48</v>
      </c>
      <c r="J1368" s="2">
        <v>0</v>
      </c>
      <c r="K1368" s="3">
        <v>26775</v>
      </c>
      <c r="M1368" t="s">
        <v>31</v>
      </c>
      <c r="P1368" t="s">
        <v>22</v>
      </c>
      <c r="Q1368" s="1">
        <v>43949.722777777781</v>
      </c>
    </row>
    <row r="1369" spans="1:17" hidden="1" outlineLevel="1" x14ac:dyDescent="0.35">
      <c r="A1369" s="1">
        <v>43881</v>
      </c>
      <c r="B1369" t="s">
        <v>24</v>
      </c>
      <c r="C1369" t="s">
        <v>341</v>
      </c>
      <c r="D1369" t="s">
        <v>153</v>
      </c>
      <c r="E1369" t="s">
        <v>154</v>
      </c>
      <c r="F1369" t="s">
        <v>342</v>
      </c>
      <c r="G1369" t="s">
        <v>23</v>
      </c>
      <c r="H1369" t="s">
        <v>48</v>
      </c>
      <c r="J1369" s="2">
        <v>0</v>
      </c>
      <c r="K1369" s="3">
        <v>34650</v>
      </c>
      <c r="M1369" t="s">
        <v>31</v>
      </c>
      <c r="P1369" t="s">
        <v>22</v>
      </c>
      <c r="Q1369" s="1">
        <v>43949.722777777781</v>
      </c>
    </row>
    <row r="1370" spans="1:17" hidden="1" outlineLevel="1" x14ac:dyDescent="0.35">
      <c r="A1370" s="1">
        <v>43885</v>
      </c>
      <c r="B1370" t="s">
        <v>24</v>
      </c>
      <c r="C1370" t="s">
        <v>347</v>
      </c>
      <c r="D1370" t="s">
        <v>161</v>
      </c>
      <c r="E1370" t="s">
        <v>162</v>
      </c>
      <c r="F1370" t="s">
        <v>348</v>
      </c>
      <c r="G1370" t="s">
        <v>23</v>
      </c>
      <c r="H1370" t="s">
        <v>48</v>
      </c>
      <c r="J1370" s="2">
        <v>0</v>
      </c>
      <c r="K1370" s="3">
        <v>36225</v>
      </c>
      <c r="M1370" t="s">
        <v>31</v>
      </c>
      <c r="P1370" t="s">
        <v>22</v>
      </c>
      <c r="Q1370" s="1">
        <v>43949.722777777781</v>
      </c>
    </row>
    <row r="1371" spans="1:17" hidden="1" outlineLevel="1" x14ac:dyDescent="0.35">
      <c r="A1371" s="1">
        <v>43885</v>
      </c>
      <c r="B1371" t="s">
        <v>24</v>
      </c>
      <c r="C1371" t="s">
        <v>349</v>
      </c>
      <c r="D1371" t="s">
        <v>185</v>
      </c>
      <c r="E1371" t="s">
        <v>186</v>
      </c>
      <c r="F1371" t="s">
        <v>350</v>
      </c>
      <c r="G1371" t="s">
        <v>23</v>
      </c>
      <c r="H1371" t="s">
        <v>48</v>
      </c>
      <c r="J1371" s="2">
        <v>0</v>
      </c>
      <c r="K1371" s="3">
        <v>23625</v>
      </c>
      <c r="M1371" t="s">
        <v>31</v>
      </c>
      <c r="P1371" t="s">
        <v>22</v>
      </c>
      <c r="Q1371" s="1">
        <v>43949.722777777781</v>
      </c>
    </row>
    <row r="1372" spans="1:17" hidden="1" outlineLevel="1" x14ac:dyDescent="0.35">
      <c r="A1372" s="1">
        <v>43885</v>
      </c>
      <c r="B1372" t="s">
        <v>24</v>
      </c>
      <c r="C1372" t="s">
        <v>353</v>
      </c>
      <c r="D1372" t="s">
        <v>224</v>
      </c>
      <c r="E1372" t="s">
        <v>225</v>
      </c>
      <c r="F1372" t="s">
        <v>354</v>
      </c>
      <c r="G1372" t="s">
        <v>23</v>
      </c>
      <c r="H1372" t="s">
        <v>48</v>
      </c>
      <c r="J1372" s="2">
        <v>0</v>
      </c>
      <c r="K1372" s="3">
        <v>18900</v>
      </c>
      <c r="M1372" t="s">
        <v>31</v>
      </c>
      <c r="P1372" t="s">
        <v>22</v>
      </c>
      <c r="Q1372" s="1">
        <v>43949.722777777781</v>
      </c>
    </row>
    <row r="1373" spans="1:17" hidden="1" outlineLevel="1" x14ac:dyDescent="0.35">
      <c r="A1373" s="1">
        <v>43885</v>
      </c>
      <c r="B1373" t="s">
        <v>24</v>
      </c>
      <c r="C1373" t="s">
        <v>355</v>
      </c>
      <c r="D1373" t="s">
        <v>130</v>
      </c>
      <c r="E1373" t="s">
        <v>131</v>
      </c>
      <c r="F1373" t="s">
        <v>356</v>
      </c>
      <c r="G1373" t="s">
        <v>23</v>
      </c>
      <c r="H1373" t="s">
        <v>48</v>
      </c>
      <c r="J1373" s="2">
        <v>0</v>
      </c>
      <c r="K1373" s="3">
        <v>33075</v>
      </c>
      <c r="M1373" t="s">
        <v>31</v>
      </c>
      <c r="P1373" t="s">
        <v>22</v>
      </c>
      <c r="Q1373" s="1">
        <v>43949.722777777781</v>
      </c>
    </row>
    <row r="1374" spans="1:17" hidden="1" outlineLevel="1" x14ac:dyDescent="0.35">
      <c r="A1374" s="1">
        <v>43886</v>
      </c>
      <c r="B1374" t="s">
        <v>24</v>
      </c>
      <c r="C1374" t="s">
        <v>357</v>
      </c>
      <c r="D1374" t="s">
        <v>118</v>
      </c>
      <c r="E1374" t="s">
        <v>119</v>
      </c>
      <c r="F1374" t="s">
        <v>358</v>
      </c>
      <c r="G1374" t="s">
        <v>23</v>
      </c>
      <c r="H1374" t="s">
        <v>48</v>
      </c>
      <c r="J1374" s="2">
        <v>0</v>
      </c>
      <c r="K1374" s="3">
        <v>23625</v>
      </c>
      <c r="M1374" t="s">
        <v>31</v>
      </c>
      <c r="P1374" t="s">
        <v>22</v>
      </c>
      <c r="Q1374" s="1">
        <v>43949.722777777781</v>
      </c>
    </row>
    <row r="1375" spans="1:17" hidden="1" outlineLevel="1" x14ac:dyDescent="0.35">
      <c r="A1375" s="1">
        <v>43886</v>
      </c>
      <c r="B1375" t="s">
        <v>24</v>
      </c>
      <c r="C1375" t="s">
        <v>359</v>
      </c>
      <c r="D1375" t="s">
        <v>177</v>
      </c>
      <c r="E1375" t="s">
        <v>178</v>
      </c>
      <c r="F1375" t="s">
        <v>360</v>
      </c>
      <c r="G1375" t="s">
        <v>23</v>
      </c>
      <c r="H1375" t="s">
        <v>48</v>
      </c>
      <c r="J1375" s="2">
        <v>0</v>
      </c>
      <c r="K1375" s="3">
        <v>23625</v>
      </c>
      <c r="M1375" t="s">
        <v>31</v>
      </c>
      <c r="P1375" t="s">
        <v>22</v>
      </c>
      <c r="Q1375" s="1">
        <v>43949.722777777781</v>
      </c>
    </row>
    <row r="1376" spans="1:17" hidden="1" outlineLevel="1" x14ac:dyDescent="0.35">
      <c r="A1376" s="1">
        <v>43887</v>
      </c>
      <c r="B1376" t="s">
        <v>24</v>
      </c>
      <c r="C1376" t="s">
        <v>367</v>
      </c>
      <c r="D1376" t="s">
        <v>201</v>
      </c>
      <c r="E1376" t="s">
        <v>202</v>
      </c>
      <c r="F1376" t="s">
        <v>368</v>
      </c>
      <c r="G1376" t="s">
        <v>23</v>
      </c>
      <c r="H1376" t="s">
        <v>48</v>
      </c>
      <c r="J1376" s="2">
        <v>0</v>
      </c>
      <c r="K1376" s="3">
        <v>17325</v>
      </c>
      <c r="M1376" t="s">
        <v>31</v>
      </c>
      <c r="P1376" t="s">
        <v>22</v>
      </c>
      <c r="Q1376" s="1">
        <v>43949.722777777781</v>
      </c>
    </row>
    <row r="1377" spans="1:17" hidden="1" outlineLevel="1" x14ac:dyDescent="0.35">
      <c r="A1377" s="1">
        <v>43888</v>
      </c>
      <c r="B1377" t="s">
        <v>24</v>
      </c>
      <c r="C1377" t="s">
        <v>369</v>
      </c>
      <c r="D1377" t="s">
        <v>65</v>
      </c>
      <c r="E1377" t="s">
        <v>66</v>
      </c>
      <c r="F1377" t="s">
        <v>370</v>
      </c>
      <c r="G1377" t="s">
        <v>23</v>
      </c>
      <c r="H1377" t="s">
        <v>48</v>
      </c>
      <c r="J1377" s="2">
        <v>0</v>
      </c>
      <c r="K1377" s="3">
        <v>33075</v>
      </c>
      <c r="M1377" t="s">
        <v>31</v>
      </c>
      <c r="P1377" t="s">
        <v>22</v>
      </c>
      <c r="Q1377" s="1">
        <v>43949.722777777781</v>
      </c>
    </row>
    <row r="1378" spans="1:17" hidden="1" outlineLevel="1" x14ac:dyDescent="0.35">
      <c r="A1378" s="1">
        <v>43889</v>
      </c>
      <c r="B1378" t="s">
        <v>24</v>
      </c>
      <c r="C1378" t="s">
        <v>371</v>
      </c>
      <c r="D1378" t="s">
        <v>193</v>
      </c>
      <c r="E1378" t="s">
        <v>194</v>
      </c>
      <c r="F1378" t="s">
        <v>372</v>
      </c>
      <c r="G1378" t="s">
        <v>23</v>
      </c>
      <c r="H1378" t="s">
        <v>48</v>
      </c>
      <c r="J1378" s="2">
        <v>0</v>
      </c>
      <c r="K1378" s="3">
        <v>34650</v>
      </c>
      <c r="M1378" t="s">
        <v>31</v>
      </c>
      <c r="P1378" t="s">
        <v>22</v>
      </c>
      <c r="Q1378" s="1">
        <v>43949.722777777781</v>
      </c>
    </row>
    <row r="1379" spans="1:17" hidden="1" outlineLevel="1" x14ac:dyDescent="0.35">
      <c r="A1379" s="1">
        <v>43892</v>
      </c>
      <c r="B1379" t="s">
        <v>24</v>
      </c>
      <c r="C1379" t="s">
        <v>374</v>
      </c>
      <c r="D1379" t="s">
        <v>189</v>
      </c>
      <c r="E1379" t="s">
        <v>190</v>
      </c>
      <c r="F1379" t="s">
        <v>375</v>
      </c>
      <c r="G1379" t="s">
        <v>23</v>
      </c>
      <c r="H1379" t="s">
        <v>48</v>
      </c>
      <c r="J1379" s="2">
        <v>0</v>
      </c>
      <c r="K1379" s="3">
        <v>39375</v>
      </c>
      <c r="M1379" t="s">
        <v>31</v>
      </c>
      <c r="P1379" t="s">
        <v>22</v>
      </c>
      <c r="Q1379" s="1">
        <v>43949.722777777781</v>
      </c>
    </row>
    <row r="1380" spans="1:17" hidden="1" outlineLevel="1" x14ac:dyDescent="0.35">
      <c r="A1380" s="1">
        <v>43892</v>
      </c>
      <c r="B1380" t="s">
        <v>24</v>
      </c>
      <c r="C1380" t="s">
        <v>376</v>
      </c>
      <c r="D1380" t="s">
        <v>82</v>
      </c>
      <c r="E1380" t="s">
        <v>83</v>
      </c>
      <c r="F1380" t="s">
        <v>377</v>
      </c>
      <c r="G1380" t="s">
        <v>23</v>
      </c>
      <c r="H1380" t="s">
        <v>48</v>
      </c>
      <c r="J1380" s="2">
        <v>0</v>
      </c>
      <c r="K1380" s="3">
        <v>23625</v>
      </c>
      <c r="M1380" t="s">
        <v>31</v>
      </c>
      <c r="P1380" t="s">
        <v>22</v>
      </c>
      <c r="Q1380" s="1">
        <v>43949.722777777781</v>
      </c>
    </row>
    <row r="1381" spans="1:17" hidden="1" outlineLevel="1" x14ac:dyDescent="0.35">
      <c r="A1381" s="1">
        <v>43892</v>
      </c>
      <c r="B1381" t="s">
        <v>24</v>
      </c>
      <c r="C1381" t="s">
        <v>378</v>
      </c>
      <c r="D1381" t="s">
        <v>122</v>
      </c>
      <c r="E1381" t="s">
        <v>123</v>
      </c>
      <c r="F1381" t="s">
        <v>379</v>
      </c>
      <c r="G1381" t="s">
        <v>23</v>
      </c>
      <c r="H1381" t="s">
        <v>48</v>
      </c>
      <c r="J1381" s="2">
        <v>0</v>
      </c>
      <c r="K1381" s="3">
        <v>20475</v>
      </c>
      <c r="M1381" t="s">
        <v>31</v>
      </c>
      <c r="P1381" t="s">
        <v>22</v>
      </c>
      <c r="Q1381" s="1">
        <v>43949.722777777781</v>
      </c>
    </row>
    <row r="1382" spans="1:17" hidden="1" outlineLevel="1" x14ac:dyDescent="0.35">
      <c r="A1382" s="1">
        <v>43893</v>
      </c>
      <c r="B1382" t="s">
        <v>24</v>
      </c>
      <c r="C1382" t="s">
        <v>384</v>
      </c>
      <c r="D1382" t="s">
        <v>197</v>
      </c>
      <c r="E1382" t="s">
        <v>198</v>
      </c>
      <c r="F1382" t="s">
        <v>385</v>
      </c>
      <c r="G1382" t="s">
        <v>23</v>
      </c>
      <c r="H1382" t="s">
        <v>48</v>
      </c>
      <c r="J1382" s="2">
        <v>0</v>
      </c>
      <c r="K1382" s="3">
        <v>31500</v>
      </c>
      <c r="M1382" t="s">
        <v>31</v>
      </c>
      <c r="P1382" t="s">
        <v>22</v>
      </c>
      <c r="Q1382" s="1">
        <v>43949.722777777781</v>
      </c>
    </row>
    <row r="1383" spans="1:17" hidden="1" outlineLevel="1" x14ac:dyDescent="0.35">
      <c r="A1383" s="1">
        <v>43896</v>
      </c>
      <c r="B1383" t="s">
        <v>24</v>
      </c>
      <c r="C1383" t="s">
        <v>406</v>
      </c>
      <c r="D1383" t="s">
        <v>276</v>
      </c>
      <c r="E1383" t="s">
        <v>277</v>
      </c>
      <c r="F1383" t="s">
        <v>407</v>
      </c>
      <c r="G1383" t="s">
        <v>23</v>
      </c>
      <c r="H1383" t="s">
        <v>48</v>
      </c>
      <c r="J1383" s="2">
        <v>0</v>
      </c>
      <c r="K1383" s="3">
        <v>80325</v>
      </c>
      <c r="M1383" t="s">
        <v>31</v>
      </c>
      <c r="P1383" t="s">
        <v>22</v>
      </c>
      <c r="Q1383" s="1">
        <v>43949.722777777781</v>
      </c>
    </row>
    <row r="1384" spans="1:17" hidden="1" outlineLevel="1" x14ac:dyDescent="0.35">
      <c r="A1384" s="1">
        <v>43896</v>
      </c>
      <c r="B1384" t="s">
        <v>24</v>
      </c>
      <c r="C1384" t="s">
        <v>409</v>
      </c>
      <c r="D1384" t="s">
        <v>410</v>
      </c>
      <c r="E1384" t="s">
        <v>411</v>
      </c>
      <c r="F1384" t="s">
        <v>412</v>
      </c>
      <c r="G1384" t="s">
        <v>23</v>
      </c>
      <c r="H1384" t="s">
        <v>48</v>
      </c>
      <c r="J1384" s="2">
        <v>0</v>
      </c>
      <c r="K1384" s="3">
        <v>18828</v>
      </c>
      <c r="M1384" t="s">
        <v>31</v>
      </c>
      <c r="P1384" t="s">
        <v>22</v>
      </c>
      <c r="Q1384" s="1">
        <v>43949.722777777781</v>
      </c>
    </row>
    <row r="1385" spans="1:17" hidden="1" outlineLevel="1" x14ac:dyDescent="0.35">
      <c r="A1385" s="1">
        <v>43896</v>
      </c>
      <c r="B1385" t="s">
        <v>24</v>
      </c>
      <c r="C1385" t="s">
        <v>413</v>
      </c>
      <c r="D1385" t="s">
        <v>410</v>
      </c>
      <c r="E1385" t="s">
        <v>411</v>
      </c>
      <c r="F1385" t="s">
        <v>414</v>
      </c>
      <c r="G1385" t="s">
        <v>23</v>
      </c>
      <c r="H1385" t="s">
        <v>48</v>
      </c>
      <c r="J1385" s="2">
        <v>0</v>
      </c>
      <c r="K1385" s="3">
        <v>14220</v>
      </c>
      <c r="M1385" t="s">
        <v>31</v>
      </c>
      <c r="P1385" t="s">
        <v>22</v>
      </c>
      <c r="Q1385" s="1">
        <v>43949.722777777781</v>
      </c>
    </row>
    <row r="1386" spans="1:17" hidden="1" outlineLevel="1" x14ac:dyDescent="0.35">
      <c r="A1386" s="1">
        <v>43896</v>
      </c>
      <c r="B1386" t="s">
        <v>24</v>
      </c>
      <c r="C1386" t="s">
        <v>416</v>
      </c>
      <c r="D1386" t="s">
        <v>410</v>
      </c>
      <c r="E1386" t="s">
        <v>411</v>
      </c>
      <c r="F1386" t="s">
        <v>417</v>
      </c>
      <c r="G1386" t="s">
        <v>23</v>
      </c>
      <c r="H1386" t="s">
        <v>48</v>
      </c>
      <c r="J1386" s="2">
        <v>0</v>
      </c>
      <c r="K1386" s="3">
        <v>14175</v>
      </c>
      <c r="M1386" t="s">
        <v>31</v>
      </c>
      <c r="P1386" t="s">
        <v>22</v>
      </c>
      <c r="Q1386" s="1">
        <v>43949.722777777781</v>
      </c>
    </row>
    <row r="1387" spans="1:17" hidden="1" outlineLevel="1" x14ac:dyDescent="0.35">
      <c r="A1387" s="1">
        <v>43903</v>
      </c>
      <c r="B1387" t="s">
        <v>24</v>
      </c>
      <c r="C1387" t="s">
        <v>435</v>
      </c>
      <c r="D1387" t="s">
        <v>210</v>
      </c>
      <c r="E1387" t="s">
        <v>211</v>
      </c>
      <c r="F1387" t="s">
        <v>436</v>
      </c>
      <c r="G1387" t="s">
        <v>23</v>
      </c>
      <c r="H1387" t="s">
        <v>48</v>
      </c>
      <c r="J1387" s="2">
        <v>0</v>
      </c>
      <c r="K1387" s="3">
        <v>22050</v>
      </c>
      <c r="M1387" t="s">
        <v>31</v>
      </c>
      <c r="P1387" t="s">
        <v>22</v>
      </c>
      <c r="Q1387" s="1">
        <v>43949.722777777781</v>
      </c>
    </row>
    <row r="1388" spans="1:17" hidden="1" outlineLevel="1" x14ac:dyDescent="0.35">
      <c r="A1388" s="1">
        <v>43906</v>
      </c>
      <c r="B1388" t="s">
        <v>24</v>
      </c>
      <c r="C1388" t="s">
        <v>437</v>
      </c>
      <c r="F1388" t="s">
        <v>438</v>
      </c>
      <c r="G1388" t="s">
        <v>23</v>
      </c>
      <c r="H1388" t="s">
        <v>35</v>
      </c>
      <c r="J1388" s="2">
        <v>0</v>
      </c>
      <c r="K1388" s="3">
        <v>302.5</v>
      </c>
      <c r="M1388" t="s">
        <v>31</v>
      </c>
      <c r="P1388" t="s">
        <v>22</v>
      </c>
      <c r="Q1388" s="1">
        <v>43949.722777777781</v>
      </c>
    </row>
    <row r="1389" spans="1:17" hidden="1" outlineLevel="1" x14ac:dyDescent="0.35">
      <c r="A1389" s="1">
        <v>43906</v>
      </c>
      <c r="B1389" t="s">
        <v>24</v>
      </c>
      <c r="C1389" t="s">
        <v>439</v>
      </c>
      <c r="F1389" t="s">
        <v>438</v>
      </c>
      <c r="G1389" t="s">
        <v>23</v>
      </c>
      <c r="H1389" t="s">
        <v>35</v>
      </c>
      <c r="J1389" s="2">
        <v>0</v>
      </c>
      <c r="K1389" s="3">
        <v>302.5</v>
      </c>
      <c r="M1389" t="s">
        <v>31</v>
      </c>
      <c r="P1389" t="s">
        <v>22</v>
      </c>
      <c r="Q1389" s="1">
        <v>43949.722777777781</v>
      </c>
    </row>
    <row r="1390" spans="1:17" hidden="1" outlineLevel="1" x14ac:dyDescent="0.35">
      <c r="A1390" s="1">
        <v>43910</v>
      </c>
      <c r="B1390" t="s">
        <v>24</v>
      </c>
      <c r="C1390" t="s">
        <v>441</v>
      </c>
      <c r="D1390" t="s">
        <v>98</v>
      </c>
      <c r="E1390" t="s">
        <v>99</v>
      </c>
      <c r="F1390" t="s">
        <v>442</v>
      </c>
      <c r="G1390" t="s">
        <v>23</v>
      </c>
      <c r="H1390" t="s">
        <v>48</v>
      </c>
      <c r="J1390" s="2">
        <v>0</v>
      </c>
      <c r="K1390" s="3">
        <v>36225</v>
      </c>
      <c r="M1390" t="s">
        <v>31</v>
      </c>
      <c r="P1390" t="s">
        <v>22</v>
      </c>
      <c r="Q1390" s="1">
        <v>43949.722777777781</v>
      </c>
    </row>
    <row r="1391" spans="1:17" hidden="1" outlineLevel="1" x14ac:dyDescent="0.35">
      <c r="A1391" s="1">
        <v>43916</v>
      </c>
      <c r="B1391" t="s">
        <v>24</v>
      </c>
      <c r="C1391" t="s">
        <v>445</v>
      </c>
      <c r="D1391" t="s">
        <v>446</v>
      </c>
      <c r="E1391" t="s">
        <v>447</v>
      </c>
      <c r="F1391" t="s">
        <v>448</v>
      </c>
      <c r="G1391" t="s">
        <v>23</v>
      </c>
      <c r="H1391" t="s">
        <v>48</v>
      </c>
      <c r="J1391" s="2">
        <v>0</v>
      </c>
      <c r="K1391" s="3">
        <v>18900</v>
      </c>
      <c r="M1391" t="s">
        <v>31</v>
      </c>
      <c r="P1391" t="s">
        <v>22</v>
      </c>
      <c r="Q1391" s="1">
        <v>43949.722777777781</v>
      </c>
    </row>
    <row r="1392" spans="1:17" hidden="1" outlineLevel="1" x14ac:dyDescent="0.35">
      <c r="A1392" s="1">
        <v>43929</v>
      </c>
      <c r="B1392" t="s">
        <v>24</v>
      </c>
      <c r="C1392" t="s">
        <v>450</v>
      </c>
      <c r="F1392" t="s">
        <v>398</v>
      </c>
      <c r="G1392" t="s">
        <v>23</v>
      </c>
      <c r="H1392" t="s">
        <v>330</v>
      </c>
      <c r="J1392" s="2">
        <v>0</v>
      </c>
      <c r="K1392" s="3">
        <v>1800</v>
      </c>
      <c r="P1392" t="s">
        <v>451</v>
      </c>
      <c r="Q1392" s="1">
        <v>44055.597743055558</v>
      </c>
    </row>
    <row r="1393" spans="1:17" hidden="1" outlineLevel="1" x14ac:dyDescent="0.35">
      <c r="A1393" s="1">
        <v>43935</v>
      </c>
      <c r="B1393" t="s">
        <v>24</v>
      </c>
      <c r="C1393" t="s">
        <v>452</v>
      </c>
      <c r="D1393" t="s">
        <v>453</v>
      </c>
      <c r="E1393" t="s">
        <v>454</v>
      </c>
      <c r="F1393" t="s">
        <v>455</v>
      </c>
      <c r="G1393" t="s">
        <v>23</v>
      </c>
      <c r="H1393" t="s">
        <v>48</v>
      </c>
      <c r="J1393" s="2">
        <v>0</v>
      </c>
      <c r="K1393" s="3">
        <v>22120</v>
      </c>
      <c r="P1393" t="s">
        <v>22</v>
      </c>
      <c r="Q1393" s="1">
        <v>44089.704305555562</v>
      </c>
    </row>
    <row r="1394" spans="1:17" hidden="1" outlineLevel="1" x14ac:dyDescent="0.35">
      <c r="A1394" s="1">
        <v>43935</v>
      </c>
      <c r="B1394" t="s">
        <v>24</v>
      </c>
      <c r="C1394" t="s">
        <v>456</v>
      </c>
      <c r="D1394" t="s">
        <v>453</v>
      </c>
      <c r="E1394" t="s">
        <v>454</v>
      </c>
      <c r="F1394" t="s">
        <v>457</v>
      </c>
      <c r="G1394" t="s">
        <v>23</v>
      </c>
      <c r="H1394" t="s">
        <v>48</v>
      </c>
      <c r="J1394" s="2">
        <v>0</v>
      </c>
      <c r="K1394" s="3">
        <v>22050</v>
      </c>
      <c r="P1394" t="s">
        <v>22</v>
      </c>
      <c r="Q1394" s="1">
        <v>44089.704513888893</v>
      </c>
    </row>
    <row r="1395" spans="1:17" hidden="1" outlineLevel="1" x14ac:dyDescent="0.35">
      <c r="A1395" s="1">
        <v>43951</v>
      </c>
      <c r="B1395" t="s">
        <v>24</v>
      </c>
      <c r="C1395" t="s">
        <v>458</v>
      </c>
      <c r="F1395" t="s">
        <v>41</v>
      </c>
      <c r="G1395" t="s">
        <v>23</v>
      </c>
      <c r="H1395" t="s">
        <v>42</v>
      </c>
      <c r="J1395" s="2">
        <v>0</v>
      </c>
      <c r="K1395" s="3">
        <v>29.92</v>
      </c>
      <c r="P1395" t="s">
        <v>451</v>
      </c>
      <c r="Q1395" s="1">
        <v>44055.60119212963</v>
      </c>
    </row>
    <row r="1396" spans="1:17" hidden="1" outlineLevel="1" x14ac:dyDescent="0.35">
      <c r="A1396" s="1">
        <v>43982</v>
      </c>
      <c r="B1396" t="s">
        <v>24</v>
      </c>
      <c r="C1396" t="s">
        <v>459</v>
      </c>
      <c r="F1396" t="s">
        <v>41</v>
      </c>
      <c r="G1396" t="s">
        <v>23</v>
      </c>
      <c r="H1396" t="s">
        <v>42</v>
      </c>
      <c r="J1396" s="2">
        <v>0</v>
      </c>
      <c r="K1396" s="3">
        <v>25.83</v>
      </c>
      <c r="P1396" t="s">
        <v>451</v>
      </c>
      <c r="Q1396" s="1">
        <v>44055.599629629629</v>
      </c>
    </row>
    <row r="1397" spans="1:17" hidden="1" outlineLevel="1" x14ac:dyDescent="0.35">
      <c r="A1397" s="1">
        <v>43984</v>
      </c>
      <c r="B1397" t="s">
        <v>24</v>
      </c>
      <c r="C1397" t="s">
        <v>460</v>
      </c>
      <c r="F1397" t="s">
        <v>461</v>
      </c>
      <c r="G1397" t="s">
        <v>23</v>
      </c>
      <c r="H1397" t="s">
        <v>39</v>
      </c>
      <c r="J1397" s="2">
        <v>0</v>
      </c>
      <c r="K1397" s="3">
        <v>390390</v>
      </c>
      <c r="P1397" t="s">
        <v>22</v>
      </c>
      <c r="Q1397" s="1">
        <v>44089.632627314822</v>
      </c>
    </row>
    <row r="1398" spans="1:17" hidden="1" outlineLevel="1" x14ac:dyDescent="0.35">
      <c r="A1398" s="1">
        <v>44007</v>
      </c>
      <c r="B1398" t="s">
        <v>24</v>
      </c>
      <c r="C1398" t="s">
        <v>466</v>
      </c>
      <c r="F1398" t="s">
        <v>467</v>
      </c>
      <c r="G1398" t="s">
        <v>23</v>
      </c>
      <c r="H1398" t="s">
        <v>468</v>
      </c>
      <c r="J1398" s="2">
        <v>0</v>
      </c>
      <c r="K1398" s="3">
        <v>4900</v>
      </c>
      <c r="P1398" t="s">
        <v>22</v>
      </c>
      <c r="Q1398" s="1">
        <v>44089.64472222222</v>
      </c>
    </row>
    <row r="1399" spans="1:17" hidden="1" outlineLevel="1" x14ac:dyDescent="0.35">
      <c r="A1399" s="1">
        <v>44012</v>
      </c>
      <c r="B1399" t="s">
        <v>24</v>
      </c>
      <c r="C1399" t="s">
        <v>469</v>
      </c>
      <c r="F1399" t="s">
        <v>41</v>
      </c>
      <c r="G1399" t="s">
        <v>23</v>
      </c>
      <c r="H1399" t="s">
        <v>42</v>
      </c>
      <c r="J1399" s="2">
        <v>0</v>
      </c>
      <c r="K1399" s="3">
        <v>10.14</v>
      </c>
      <c r="P1399" t="s">
        <v>451</v>
      </c>
      <c r="Q1399" s="1">
        <v>44055.599340277768</v>
      </c>
    </row>
    <row r="1400" spans="1:17" hidden="1" outlineLevel="1" x14ac:dyDescent="0.35">
      <c r="A1400" s="1">
        <v>43647</v>
      </c>
      <c r="B1400" t="s">
        <v>17</v>
      </c>
      <c r="C1400" t="s">
        <v>18</v>
      </c>
      <c r="F1400" t="s">
        <v>19</v>
      </c>
      <c r="G1400" t="s">
        <v>470</v>
      </c>
      <c r="H1400" t="s">
        <v>21</v>
      </c>
      <c r="J1400" s="2">
        <v>0</v>
      </c>
      <c r="K1400" s="3">
        <v>538.77</v>
      </c>
      <c r="P1400" t="s">
        <v>22</v>
      </c>
      <c r="Q1400" s="1">
        <v>44033.369571759264</v>
      </c>
    </row>
    <row r="1401" spans="1:17" hidden="1" outlineLevel="1" x14ac:dyDescent="0.35">
      <c r="A1401" s="1">
        <v>43647</v>
      </c>
      <c r="B1401" t="s">
        <v>17</v>
      </c>
      <c r="C1401" t="s">
        <v>18</v>
      </c>
      <c r="F1401" t="s">
        <v>19</v>
      </c>
      <c r="G1401" t="s">
        <v>470</v>
      </c>
      <c r="H1401" t="s">
        <v>21</v>
      </c>
      <c r="I1401" t="s">
        <v>471</v>
      </c>
      <c r="J1401" s="2">
        <v>1454.81</v>
      </c>
      <c r="K1401" s="3">
        <v>36478.870000000003</v>
      </c>
      <c r="P1401" t="s">
        <v>22</v>
      </c>
      <c r="Q1401" s="1">
        <v>44033.369571759264</v>
      </c>
    </row>
    <row r="1402" spans="1:17" hidden="1" outlineLevel="1" x14ac:dyDescent="0.35">
      <c r="A1402" s="1">
        <v>43661</v>
      </c>
      <c r="B1402" t="s">
        <v>24</v>
      </c>
      <c r="C1402" t="s">
        <v>472</v>
      </c>
      <c r="F1402" t="s">
        <v>461</v>
      </c>
      <c r="G1402" t="s">
        <v>470</v>
      </c>
      <c r="H1402" t="s">
        <v>39</v>
      </c>
      <c r="I1402" t="s">
        <v>471</v>
      </c>
      <c r="J1402" s="2">
        <v>1000</v>
      </c>
      <c r="K1402" s="3">
        <v>25575</v>
      </c>
      <c r="M1402" t="s">
        <v>31</v>
      </c>
      <c r="P1402" t="s">
        <v>22</v>
      </c>
      <c r="Q1402" s="1">
        <v>43949.722777777781</v>
      </c>
    </row>
    <row r="1403" spans="1:17" hidden="1" outlineLevel="1" x14ac:dyDescent="0.35">
      <c r="A1403" s="1">
        <v>43686</v>
      </c>
      <c r="B1403" t="s">
        <v>24</v>
      </c>
      <c r="C1403" t="s">
        <v>475</v>
      </c>
      <c r="D1403" t="s">
        <v>476</v>
      </c>
      <c r="E1403" t="s">
        <v>477</v>
      </c>
      <c r="F1403" t="s">
        <v>478</v>
      </c>
      <c r="G1403" t="s">
        <v>470</v>
      </c>
      <c r="H1403" t="s">
        <v>48</v>
      </c>
      <c r="I1403" t="s">
        <v>471</v>
      </c>
      <c r="J1403" s="2">
        <v>1708</v>
      </c>
      <c r="K1403" s="3">
        <v>44117.64</v>
      </c>
      <c r="M1403" t="s">
        <v>31</v>
      </c>
      <c r="P1403" t="s">
        <v>22</v>
      </c>
      <c r="Q1403" s="1">
        <v>43889.652592592603</v>
      </c>
    </row>
    <row r="1404" spans="1:17" hidden="1" outlineLevel="1" x14ac:dyDescent="0.35">
      <c r="A1404" s="1">
        <v>43689</v>
      </c>
      <c r="B1404" t="s">
        <v>24</v>
      </c>
      <c r="C1404" t="s">
        <v>479</v>
      </c>
      <c r="D1404" t="s">
        <v>480</v>
      </c>
      <c r="E1404" t="s">
        <v>481</v>
      </c>
      <c r="F1404" t="s">
        <v>482</v>
      </c>
      <c r="G1404" t="s">
        <v>470</v>
      </c>
      <c r="H1404" t="s">
        <v>48</v>
      </c>
      <c r="I1404" t="s">
        <v>471</v>
      </c>
      <c r="J1404" s="2">
        <v>976</v>
      </c>
      <c r="K1404" s="3">
        <v>25210.080000000002</v>
      </c>
      <c r="M1404" t="s">
        <v>31</v>
      </c>
      <c r="P1404" t="s">
        <v>22</v>
      </c>
      <c r="Q1404" s="1">
        <v>43889.652592592603</v>
      </c>
    </row>
    <row r="1405" spans="1:17" hidden="1" outlineLevel="1" x14ac:dyDescent="0.35">
      <c r="A1405" s="1">
        <v>43689</v>
      </c>
      <c r="B1405" t="s">
        <v>24</v>
      </c>
      <c r="C1405" t="s">
        <v>484</v>
      </c>
      <c r="D1405" t="s">
        <v>485</v>
      </c>
      <c r="E1405" t="s">
        <v>486</v>
      </c>
      <c r="F1405" t="s">
        <v>487</v>
      </c>
      <c r="G1405" t="s">
        <v>470</v>
      </c>
      <c r="H1405" t="s">
        <v>48</v>
      </c>
      <c r="I1405" t="s">
        <v>471</v>
      </c>
      <c r="J1405" s="2">
        <v>732</v>
      </c>
      <c r="K1405" s="3">
        <v>18907.560000000001</v>
      </c>
      <c r="M1405" t="s">
        <v>31</v>
      </c>
      <c r="P1405" t="s">
        <v>22</v>
      </c>
      <c r="Q1405" s="1">
        <v>43889.652592592603</v>
      </c>
    </row>
    <row r="1406" spans="1:17" hidden="1" outlineLevel="1" x14ac:dyDescent="0.35">
      <c r="A1406" s="1">
        <v>43689</v>
      </c>
      <c r="B1406" t="s">
        <v>24</v>
      </c>
      <c r="C1406" t="s">
        <v>488</v>
      </c>
      <c r="D1406" t="s">
        <v>489</v>
      </c>
      <c r="E1406" t="s">
        <v>490</v>
      </c>
      <c r="F1406" t="s">
        <v>491</v>
      </c>
      <c r="G1406" t="s">
        <v>470</v>
      </c>
      <c r="H1406" t="s">
        <v>48</v>
      </c>
      <c r="I1406" t="s">
        <v>471</v>
      </c>
      <c r="J1406" s="2">
        <v>915</v>
      </c>
      <c r="K1406" s="3">
        <v>23634.45</v>
      </c>
      <c r="M1406" t="s">
        <v>31</v>
      </c>
      <c r="P1406" t="s">
        <v>22</v>
      </c>
      <c r="Q1406" s="1">
        <v>43889.652592592603</v>
      </c>
    </row>
    <row r="1407" spans="1:17" hidden="1" outlineLevel="1" x14ac:dyDescent="0.35">
      <c r="A1407" s="1">
        <v>43689</v>
      </c>
      <c r="B1407" t="s">
        <v>24</v>
      </c>
      <c r="C1407" t="s">
        <v>492</v>
      </c>
      <c r="D1407" t="s">
        <v>485</v>
      </c>
      <c r="E1407" t="s">
        <v>486</v>
      </c>
      <c r="F1407" t="s">
        <v>493</v>
      </c>
      <c r="G1407" t="s">
        <v>470</v>
      </c>
      <c r="H1407" t="s">
        <v>48</v>
      </c>
      <c r="I1407" t="s">
        <v>471</v>
      </c>
      <c r="J1407" s="2">
        <v>915</v>
      </c>
      <c r="K1407" s="3">
        <v>23634.45</v>
      </c>
      <c r="M1407" t="s">
        <v>31</v>
      </c>
      <c r="P1407" t="s">
        <v>22</v>
      </c>
      <c r="Q1407" s="1">
        <v>43889.652592592603</v>
      </c>
    </row>
    <row r="1408" spans="1:17" hidden="1" outlineLevel="1" x14ac:dyDescent="0.35">
      <c r="A1408" s="1">
        <v>43689</v>
      </c>
      <c r="B1408" t="s">
        <v>24</v>
      </c>
      <c r="C1408" t="s">
        <v>494</v>
      </c>
      <c r="D1408" t="s">
        <v>495</v>
      </c>
      <c r="E1408" t="s">
        <v>496</v>
      </c>
      <c r="F1408" t="s">
        <v>497</v>
      </c>
      <c r="G1408" t="s">
        <v>470</v>
      </c>
      <c r="H1408" t="s">
        <v>48</v>
      </c>
      <c r="I1408" t="s">
        <v>471</v>
      </c>
      <c r="J1408" s="2">
        <v>1220</v>
      </c>
      <c r="K1408" s="3">
        <v>31512.6</v>
      </c>
      <c r="M1408" t="s">
        <v>31</v>
      </c>
      <c r="P1408" t="s">
        <v>22</v>
      </c>
      <c r="Q1408" s="1">
        <v>43889.652592592603</v>
      </c>
    </row>
    <row r="1409" spans="1:17" hidden="1" outlineLevel="1" x14ac:dyDescent="0.35">
      <c r="A1409" s="1">
        <v>43689</v>
      </c>
      <c r="B1409" t="s">
        <v>24</v>
      </c>
      <c r="C1409" t="s">
        <v>494</v>
      </c>
      <c r="D1409" t="s">
        <v>495</v>
      </c>
      <c r="E1409" t="s">
        <v>496</v>
      </c>
      <c r="F1409" t="s">
        <v>483</v>
      </c>
      <c r="G1409" t="s">
        <v>470</v>
      </c>
      <c r="H1409" t="s">
        <v>56</v>
      </c>
      <c r="I1409" t="s">
        <v>471</v>
      </c>
      <c r="J1409" s="2">
        <v>70</v>
      </c>
      <c r="K1409" s="3">
        <v>1808.1</v>
      </c>
      <c r="M1409" t="s">
        <v>31</v>
      </c>
      <c r="P1409" t="s">
        <v>22</v>
      </c>
      <c r="Q1409" s="1">
        <v>43889.652592592603</v>
      </c>
    </row>
    <row r="1410" spans="1:17" hidden="1" outlineLevel="1" x14ac:dyDescent="0.35">
      <c r="A1410" s="1">
        <v>43690</v>
      </c>
      <c r="B1410" t="s">
        <v>24</v>
      </c>
      <c r="C1410" t="s">
        <v>498</v>
      </c>
      <c r="D1410" t="s">
        <v>499</v>
      </c>
      <c r="E1410" t="s">
        <v>500</v>
      </c>
      <c r="F1410" t="s">
        <v>501</v>
      </c>
      <c r="G1410" t="s">
        <v>470</v>
      </c>
      <c r="H1410" t="s">
        <v>48</v>
      </c>
      <c r="I1410" t="s">
        <v>471</v>
      </c>
      <c r="J1410" s="2">
        <v>915</v>
      </c>
      <c r="K1410" s="3">
        <v>23634.45</v>
      </c>
      <c r="M1410" t="s">
        <v>31</v>
      </c>
      <c r="P1410" t="s">
        <v>22</v>
      </c>
      <c r="Q1410" s="1">
        <v>43889.652592592603</v>
      </c>
    </row>
    <row r="1411" spans="1:17" hidden="1" outlineLevel="1" x14ac:dyDescent="0.35">
      <c r="A1411" s="1">
        <v>43690</v>
      </c>
      <c r="B1411" t="s">
        <v>24</v>
      </c>
      <c r="C1411" t="s">
        <v>504</v>
      </c>
      <c r="D1411" t="s">
        <v>505</v>
      </c>
      <c r="E1411" t="s">
        <v>506</v>
      </c>
      <c r="F1411" t="s">
        <v>507</v>
      </c>
      <c r="G1411" t="s">
        <v>470</v>
      </c>
      <c r="H1411" t="s">
        <v>48</v>
      </c>
      <c r="I1411" t="s">
        <v>471</v>
      </c>
      <c r="J1411" s="2">
        <v>1769</v>
      </c>
      <c r="K1411" s="3">
        <v>45693.27</v>
      </c>
      <c r="M1411" t="s">
        <v>31</v>
      </c>
      <c r="P1411" t="s">
        <v>22</v>
      </c>
      <c r="Q1411" s="1">
        <v>43889.652592592603</v>
      </c>
    </row>
    <row r="1412" spans="1:17" hidden="1" outlineLevel="1" x14ac:dyDescent="0.35">
      <c r="A1412" s="1">
        <v>43690</v>
      </c>
      <c r="B1412" t="s">
        <v>24</v>
      </c>
      <c r="C1412" t="s">
        <v>504</v>
      </c>
      <c r="D1412" t="s">
        <v>505</v>
      </c>
      <c r="E1412" t="s">
        <v>506</v>
      </c>
      <c r="F1412" t="s">
        <v>72</v>
      </c>
      <c r="G1412" t="s">
        <v>470</v>
      </c>
      <c r="H1412" t="s">
        <v>56</v>
      </c>
      <c r="I1412" t="s">
        <v>471</v>
      </c>
      <c r="J1412" s="2">
        <v>70</v>
      </c>
      <c r="K1412" s="3">
        <v>1808.1</v>
      </c>
      <c r="M1412" t="s">
        <v>31</v>
      </c>
      <c r="P1412" t="s">
        <v>22</v>
      </c>
      <c r="Q1412" s="1">
        <v>43889.652592592603</v>
      </c>
    </row>
    <row r="1413" spans="1:17" hidden="1" outlineLevel="1" x14ac:dyDescent="0.35">
      <c r="A1413" s="1">
        <v>43690</v>
      </c>
      <c r="B1413" t="s">
        <v>24</v>
      </c>
      <c r="C1413" t="s">
        <v>508</v>
      </c>
      <c r="D1413" t="s">
        <v>509</v>
      </c>
      <c r="E1413" t="s">
        <v>510</v>
      </c>
      <c r="F1413" t="s">
        <v>511</v>
      </c>
      <c r="G1413" t="s">
        <v>470</v>
      </c>
      <c r="H1413" t="s">
        <v>48</v>
      </c>
      <c r="I1413" t="s">
        <v>471</v>
      </c>
      <c r="J1413" s="2">
        <v>1891</v>
      </c>
      <c r="K1413" s="3">
        <v>48844.53</v>
      </c>
      <c r="M1413" t="s">
        <v>31</v>
      </c>
      <c r="P1413" t="s">
        <v>22</v>
      </c>
      <c r="Q1413" s="1">
        <v>43889.652592592603</v>
      </c>
    </row>
    <row r="1414" spans="1:17" hidden="1" outlineLevel="1" x14ac:dyDescent="0.35">
      <c r="A1414" s="1">
        <v>43690</v>
      </c>
      <c r="B1414" t="s">
        <v>24</v>
      </c>
      <c r="C1414" t="s">
        <v>517</v>
      </c>
      <c r="D1414" t="s">
        <v>518</v>
      </c>
      <c r="E1414" t="s">
        <v>519</v>
      </c>
      <c r="F1414" t="s">
        <v>520</v>
      </c>
      <c r="G1414" t="s">
        <v>470</v>
      </c>
      <c r="H1414" t="s">
        <v>48</v>
      </c>
      <c r="I1414" t="s">
        <v>471</v>
      </c>
      <c r="J1414" s="2">
        <v>793</v>
      </c>
      <c r="K1414" s="3">
        <v>20483.189999999999</v>
      </c>
      <c r="M1414" t="s">
        <v>31</v>
      </c>
      <c r="P1414" t="s">
        <v>22</v>
      </c>
      <c r="Q1414" s="1">
        <v>43889.652592592603</v>
      </c>
    </row>
    <row r="1415" spans="1:17" hidden="1" outlineLevel="1" x14ac:dyDescent="0.35">
      <c r="A1415" s="1">
        <v>43690</v>
      </c>
      <c r="B1415" t="s">
        <v>24</v>
      </c>
      <c r="C1415" t="s">
        <v>523</v>
      </c>
      <c r="D1415" t="s">
        <v>524</v>
      </c>
      <c r="E1415" t="s">
        <v>525</v>
      </c>
      <c r="F1415" t="s">
        <v>526</v>
      </c>
      <c r="G1415" t="s">
        <v>470</v>
      </c>
      <c r="H1415" t="s">
        <v>48</v>
      </c>
      <c r="I1415" t="s">
        <v>471</v>
      </c>
      <c r="J1415" s="2">
        <v>732</v>
      </c>
      <c r="K1415" s="3">
        <v>18907.560000000001</v>
      </c>
      <c r="M1415" t="s">
        <v>31</v>
      </c>
      <c r="P1415" t="s">
        <v>22</v>
      </c>
      <c r="Q1415" s="1">
        <v>43889.652592592603</v>
      </c>
    </row>
    <row r="1416" spans="1:17" hidden="1" outlineLevel="1" x14ac:dyDescent="0.35">
      <c r="A1416" s="1">
        <v>43693</v>
      </c>
      <c r="B1416" t="s">
        <v>24</v>
      </c>
      <c r="C1416" t="s">
        <v>529</v>
      </c>
      <c r="D1416" t="s">
        <v>530</v>
      </c>
      <c r="E1416" t="s">
        <v>531</v>
      </c>
      <c r="F1416" t="s">
        <v>532</v>
      </c>
      <c r="G1416" t="s">
        <v>470</v>
      </c>
      <c r="H1416" t="s">
        <v>48</v>
      </c>
      <c r="I1416" t="s">
        <v>471</v>
      </c>
      <c r="J1416" s="2">
        <v>1159</v>
      </c>
      <c r="K1416" s="3">
        <v>29826.87</v>
      </c>
      <c r="M1416" t="s">
        <v>31</v>
      </c>
      <c r="P1416" t="s">
        <v>22</v>
      </c>
      <c r="Q1416" s="1">
        <v>43889.652592592603</v>
      </c>
    </row>
    <row r="1417" spans="1:17" hidden="1" outlineLevel="1" x14ac:dyDescent="0.35">
      <c r="A1417" s="1">
        <v>43693</v>
      </c>
      <c r="B1417" t="s">
        <v>24</v>
      </c>
      <c r="C1417" t="s">
        <v>535</v>
      </c>
      <c r="D1417" t="s">
        <v>536</v>
      </c>
      <c r="E1417" t="s">
        <v>537</v>
      </c>
      <c r="F1417" t="s">
        <v>538</v>
      </c>
      <c r="G1417" t="s">
        <v>470</v>
      </c>
      <c r="H1417" t="s">
        <v>48</v>
      </c>
      <c r="I1417" t="s">
        <v>471</v>
      </c>
      <c r="J1417" s="2">
        <v>976</v>
      </c>
      <c r="K1417" s="3">
        <v>25117.360000000001</v>
      </c>
      <c r="M1417" t="s">
        <v>31</v>
      </c>
      <c r="P1417" t="s">
        <v>22</v>
      </c>
      <c r="Q1417" s="1">
        <v>43889.652592592603</v>
      </c>
    </row>
    <row r="1418" spans="1:17" hidden="1" outlineLevel="1" x14ac:dyDescent="0.35">
      <c r="A1418" s="1">
        <v>43696</v>
      </c>
      <c r="B1418" t="s">
        <v>24</v>
      </c>
      <c r="C1418" t="s">
        <v>544</v>
      </c>
      <c r="D1418" t="s">
        <v>540</v>
      </c>
      <c r="E1418" t="s">
        <v>541</v>
      </c>
      <c r="F1418" t="s">
        <v>545</v>
      </c>
      <c r="G1418" t="s">
        <v>470</v>
      </c>
      <c r="H1418" t="s">
        <v>48</v>
      </c>
      <c r="I1418" t="s">
        <v>471</v>
      </c>
      <c r="J1418" s="2">
        <v>854</v>
      </c>
      <c r="K1418" s="3">
        <v>22016.12</v>
      </c>
      <c r="M1418" t="s">
        <v>31</v>
      </c>
      <c r="P1418" t="s">
        <v>22</v>
      </c>
      <c r="Q1418" s="1">
        <v>43889.652592592603</v>
      </c>
    </row>
    <row r="1419" spans="1:17" hidden="1" outlineLevel="1" x14ac:dyDescent="0.35">
      <c r="A1419" s="1">
        <v>43699</v>
      </c>
      <c r="B1419" t="s">
        <v>24</v>
      </c>
      <c r="C1419" t="s">
        <v>546</v>
      </c>
      <c r="D1419" t="s">
        <v>547</v>
      </c>
      <c r="E1419" t="s">
        <v>548</v>
      </c>
      <c r="F1419" t="s">
        <v>549</v>
      </c>
      <c r="G1419" t="s">
        <v>470</v>
      </c>
      <c r="H1419" t="s">
        <v>48</v>
      </c>
      <c r="I1419" t="s">
        <v>471</v>
      </c>
      <c r="J1419" s="2">
        <v>1220</v>
      </c>
      <c r="K1419" s="3">
        <v>31457.7</v>
      </c>
      <c r="M1419" t="s">
        <v>31</v>
      </c>
      <c r="P1419" t="s">
        <v>22</v>
      </c>
      <c r="Q1419" s="1">
        <v>43889.652592592603</v>
      </c>
    </row>
    <row r="1420" spans="1:17" hidden="1" outlineLevel="1" x14ac:dyDescent="0.35">
      <c r="A1420" s="1">
        <v>43700</v>
      </c>
      <c r="B1420" t="s">
        <v>24</v>
      </c>
      <c r="C1420" t="s">
        <v>552</v>
      </c>
      <c r="D1420" t="s">
        <v>553</v>
      </c>
      <c r="E1420" t="s">
        <v>554</v>
      </c>
      <c r="F1420" t="s">
        <v>555</v>
      </c>
      <c r="G1420" t="s">
        <v>470</v>
      </c>
      <c r="H1420" t="s">
        <v>48</v>
      </c>
      <c r="I1420" t="s">
        <v>471</v>
      </c>
      <c r="J1420" s="2">
        <v>61</v>
      </c>
      <c r="K1420" s="3">
        <v>1571.67</v>
      </c>
      <c r="M1420" t="s">
        <v>31</v>
      </c>
      <c r="P1420" t="s">
        <v>22</v>
      </c>
      <c r="Q1420" s="1">
        <v>43889.652592592603</v>
      </c>
    </row>
    <row r="1421" spans="1:17" hidden="1" outlineLevel="1" x14ac:dyDescent="0.35">
      <c r="A1421" s="1">
        <v>43700</v>
      </c>
      <c r="B1421" t="s">
        <v>24</v>
      </c>
      <c r="C1421" t="s">
        <v>552</v>
      </c>
      <c r="D1421" t="s">
        <v>553</v>
      </c>
      <c r="E1421" t="s">
        <v>554</v>
      </c>
      <c r="F1421" t="s">
        <v>556</v>
      </c>
      <c r="G1421" t="s">
        <v>470</v>
      </c>
      <c r="H1421" t="s">
        <v>48</v>
      </c>
      <c r="I1421" t="s">
        <v>471</v>
      </c>
      <c r="J1421" s="2">
        <v>854</v>
      </c>
      <c r="K1421" s="3">
        <v>22003.31</v>
      </c>
      <c r="M1421" t="s">
        <v>31</v>
      </c>
      <c r="P1421" t="s">
        <v>22</v>
      </c>
      <c r="Q1421" s="1">
        <v>43889.652592592603</v>
      </c>
    </row>
    <row r="1422" spans="1:17" hidden="1" outlineLevel="1" x14ac:dyDescent="0.35">
      <c r="A1422" s="1">
        <v>43700</v>
      </c>
      <c r="B1422" t="s">
        <v>24</v>
      </c>
      <c r="C1422" t="s">
        <v>552</v>
      </c>
      <c r="D1422" t="s">
        <v>553</v>
      </c>
      <c r="E1422" t="s">
        <v>554</v>
      </c>
      <c r="F1422" t="s">
        <v>72</v>
      </c>
      <c r="G1422" t="s">
        <v>470</v>
      </c>
      <c r="H1422" t="s">
        <v>56</v>
      </c>
      <c r="I1422" t="s">
        <v>471</v>
      </c>
      <c r="J1422" s="2">
        <v>70</v>
      </c>
      <c r="K1422" s="3">
        <v>1803.55</v>
      </c>
      <c r="M1422" t="s">
        <v>31</v>
      </c>
      <c r="P1422" t="s">
        <v>22</v>
      </c>
      <c r="Q1422" s="1">
        <v>43889.652592592603</v>
      </c>
    </row>
    <row r="1423" spans="1:17" hidden="1" outlineLevel="1" x14ac:dyDescent="0.35">
      <c r="A1423" s="1">
        <v>43704</v>
      </c>
      <c r="B1423" t="s">
        <v>24</v>
      </c>
      <c r="C1423" t="s">
        <v>557</v>
      </c>
      <c r="D1423" t="s">
        <v>558</v>
      </c>
      <c r="E1423" t="s">
        <v>559</v>
      </c>
      <c r="F1423" t="s">
        <v>560</v>
      </c>
      <c r="G1423" t="s">
        <v>470</v>
      </c>
      <c r="H1423" t="s">
        <v>48</v>
      </c>
      <c r="I1423" t="s">
        <v>471</v>
      </c>
      <c r="J1423" s="2">
        <v>793</v>
      </c>
      <c r="K1423" s="3">
        <v>20471.3</v>
      </c>
      <c r="M1423" t="s">
        <v>31</v>
      </c>
      <c r="P1423" t="s">
        <v>22</v>
      </c>
      <c r="Q1423" s="1">
        <v>43889.652592592603</v>
      </c>
    </row>
    <row r="1424" spans="1:17" hidden="1" outlineLevel="1" x14ac:dyDescent="0.35">
      <c r="A1424" s="1">
        <v>43705</v>
      </c>
      <c r="B1424" t="s">
        <v>24</v>
      </c>
      <c r="C1424" t="s">
        <v>563</v>
      </c>
      <c r="D1424" t="s">
        <v>564</v>
      </c>
      <c r="E1424" t="s">
        <v>565</v>
      </c>
      <c r="F1424" t="s">
        <v>566</v>
      </c>
      <c r="G1424" t="s">
        <v>470</v>
      </c>
      <c r="H1424" t="s">
        <v>48</v>
      </c>
      <c r="I1424" t="s">
        <v>471</v>
      </c>
      <c r="J1424" s="2">
        <v>671</v>
      </c>
      <c r="K1424" s="3">
        <v>17342</v>
      </c>
      <c r="M1424" t="s">
        <v>31</v>
      </c>
      <c r="P1424" t="s">
        <v>22</v>
      </c>
      <c r="Q1424" s="1">
        <v>43889.652592592603</v>
      </c>
    </row>
    <row r="1425" spans="1:17" hidden="1" outlineLevel="1" x14ac:dyDescent="0.35">
      <c r="A1425" s="1">
        <v>43710</v>
      </c>
      <c r="B1425" t="s">
        <v>24</v>
      </c>
      <c r="C1425" t="s">
        <v>567</v>
      </c>
      <c r="D1425" t="s">
        <v>568</v>
      </c>
      <c r="E1425" t="s">
        <v>569</v>
      </c>
      <c r="F1425" t="s">
        <v>570</v>
      </c>
      <c r="G1425" t="s">
        <v>470</v>
      </c>
      <c r="H1425" t="s">
        <v>48</v>
      </c>
      <c r="I1425" t="s">
        <v>471</v>
      </c>
      <c r="J1425" s="2">
        <v>1525</v>
      </c>
      <c r="K1425" s="3">
        <v>39528</v>
      </c>
      <c r="M1425" t="s">
        <v>31</v>
      </c>
      <c r="P1425" t="s">
        <v>22</v>
      </c>
      <c r="Q1425" s="1">
        <v>43889.652592592603</v>
      </c>
    </row>
    <row r="1426" spans="1:17" hidden="1" outlineLevel="1" x14ac:dyDescent="0.35">
      <c r="A1426" s="1">
        <v>43710</v>
      </c>
      <c r="B1426" t="s">
        <v>24</v>
      </c>
      <c r="C1426" t="s">
        <v>571</v>
      </c>
      <c r="D1426" t="s">
        <v>572</v>
      </c>
      <c r="E1426" t="s">
        <v>573</v>
      </c>
      <c r="F1426" t="s">
        <v>574</v>
      </c>
      <c r="G1426" t="s">
        <v>470</v>
      </c>
      <c r="H1426" t="s">
        <v>48</v>
      </c>
      <c r="I1426" t="s">
        <v>471</v>
      </c>
      <c r="J1426" s="2">
        <v>915</v>
      </c>
      <c r="K1426" s="3">
        <v>23716.799999999999</v>
      </c>
      <c r="M1426" t="s">
        <v>31</v>
      </c>
      <c r="P1426" t="s">
        <v>22</v>
      </c>
      <c r="Q1426" s="1">
        <v>43889.652592592603</v>
      </c>
    </row>
    <row r="1427" spans="1:17" hidden="1" outlineLevel="1" x14ac:dyDescent="0.35">
      <c r="A1427" s="1">
        <v>43710</v>
      </c>
      <c r="B1427" t="s">
        <v>24</v>
      </c>
      <c r="C1427" t="s">
        <v>575</v>
      </c>
      <c r="D1427" t="s">
        <v>572</v>
      </c>
      <c r="E1427" t="s">
        <v>573</v>
      </c>
      <c r="F1427" t="s">
        <v>576</v>
      </c>
      <c r="G1427" t="s">
        <v>470</v>
      </c>
      <c r="H1427" t="s">
        <v>48</v>
      </c>
      <c r="I1427" t="s">
        <v>471</v>
      </c>
      <c r="J1427" s="2">
        <v>1403</v>
      </c>
      <c r="K1427" s="3">
        <v>36365.760000000002</v>
      </c>
      <c r="M1427" t="s">
        <v>31</v>
      </c>
      <c r="P1427" t="s">
        <v>22</v>
      </c>
      <c r="Q1427" s="1">
        <v>43889.652592592603</v>
      </c>
    </row>
    <row r="1428" spans="1:17" hidden="1" outlineLevel="1" x14ac:dyDescent="0.35">
      <c r="A1428" s="1">
        <v>43711</v>
      </c>
      <c r="B1428" t="s">
        <v>24</v>
      </c>
      <c r="C1428" t="s">
        <v>579</v>
      </c>
      <c r="F1428" t="s">
        <v>580</v>
      </c>
      <c r="G1428" t="s">
        <v>470</v>
      </c>
      <c r="H1428" t="s">
        <v>35</v>
      </c>
      <c r="I1428" t="s">
        <v>471</v>
      </c>
      <c r="J1428" s="2">
        <v>192</v>
      </c>
      <c r="K1428" s="3">
        <v>4969.92</v>
      </c>
      <c r="M1428" t="s">
        <v>31</v>
      </c>
      <c r="P1428" t="s">
        <v>22</v>
      </c>
      <c r="Q1428" s="1">
        <v>43949.722777777781</v>
      </c>
    </row>
    <row r="1429" spans="1:17" hidden="1" outlineLevel="1" x14ac:dyDescent="0.35">
      <c r="A1429" s="1">
        <v>43717</v>
      </c>
      <c r="B1429" t="s">
        <v>24</v>
      </c>
      <c r="C1429" t="s">
        <v>581</v>
      </c>
      <c r="D1429" t="s">
        <v>582</v>
      </c>
      <c r="E1429" t="s">
        <v>583</v>
      </c>
      <c r="F1429" t="s">
        <v>584</v>
      </c>
      <c r="G1429" t="s">
        <v>470</v>
      </c>
      <c r="H1429" t="s">
        <v>48</v>
      </c>
      <c r="I1429" t="s">
        <v>471</v>
      </c>
      <c r="J1429" s="2">
        <v>1647</v>
      </c>
      <c r="K1429" s="3">
        <v>42583.19</v>
      </c>
      <c r="M1429" t="s">
        <v>31</v>
      </c>
      <c r="P1429" t="s">
        <v>22</v>
      </c>
      <c r="Q1429" s="1">
        <v>43889.652592592603</v>
      </c>
    </row>
    <row r="1430" spans="1:17" hidden="1" outlineLevel="1" x14ac:dyDescent="0.35">
      <c r="A1430" s="1">
        <v>43718</v>
      </c>
      <c r="B1430" t="s">
        <v>24</v>
      </c>
      <c r="C1430" t="s">
        <v>585</v>
      </c>
      <c r="D1430" t="s">
        <v>586</v>
      </c>
      <c r="E1430" t="s">
        <v>587</v>
      </c>
      <c r="F1430" t="s">
        <v>588</v>
      </c>
      <c r="G1430" t="s">
        <v>470</v>
      </c>
      <c r="H1430" t="s">
        <v>48</v>
      </c>
      <c r="I1430" t="s">
        <v>471</v>
      </c>
      <c r="J1430" s="2">
        <v>549</v>
      </c>
      <c r="K1430" s="3">
        <v>14199.89</v>
      </c>
      <c r="M1430" t="s">
        <v>31</v>
      </c>
      <c r="P1430" t="s">
        <v>22</v>
      </c>
      <c r="Q1430" s="1">
        <v>43889.652592592603</v>
      </c>
    </row>
    <row r="1431" spans="1:17" hidden="1" outlineLevel="1" x14ac:dyDescent="0.35">
      <c r="A1431" s="1">
        <v>43718</v>
      </c>
      <c r="B1431" t="s">
        <v>24</v>
      </c>
      <c r="C1431" t="s">
        <v>585</v>
      </c>
      <c r="D1431" t="s">
        <v>586</v>
      </c>
      <c r="E1431" t="s">
        <v>587</v>
      </c>
      <c r="F1431" t="s">
        <v>589</v>
      </c>
      <c r="G1431" t="s">
        <v>470</v>
      </c>
      <c r="H1431" t="s">
        <v>48</v>
      </c>
      <c r="I1431" t="s">
        <v>471</v>
      </c>
      <c r="J1431" s="2">
        <v>549</v>
      </c>
      <c r="K1431" s="3">
        <v>14199.89</v>
      </c>
      <c r="M1431" t="s">
        <v>31</v>
      </c>
      <c r="P1431" t="s">
        <v>22</v>
      </c>
      <c r="Q1431" s="1">
        <v>43889.652592592603</v>
      </c>
    </row>
    <row r="1432" spans="1:17" hidden="1" outlineLevel="1" x14ac:dyDescent="0.35">
      <c r="A1432" s="1">
        <v>43718</v>
      </c>
      <c r="B1432" t="s">
        <v>24</v>
      </c>
      <c r="C1432" t="s">
        <v>585</v>
      </c>
      <c r="D1432" t="s">
        <v>586</v>
      </c>
      <c r="E1432" t="s">
        <v>587</v>
      </c>
      <c r="F1432" t="s">
        <v>72</v>
      </c>
      <c r="G1432" t="s">
        <v>470</v>
      </c>
      <c r="H1432" t="s">
        <v>56</v>
      </c>
      <c r="I1432" t="s">
        <v>471</v>
      </c>
      <c r="J1432" s="2">
        <v>16</v>
      </c>
      <c r="K1432" s="3">
        <v>413.84</v>
      </c>
      <c r="M1432" t="s">
        <v>31</v>
      </c>
      <c r="P1432" t="s">
        <v>22</v>
      </c>
      <c r="Q1432" s="1">
        <v>43889.652592592603</v>
      </c>
    </row>
    <row r="1433" spans="1:17" hidden="1" outlineLevel="1" x14ac:dyDescent="0.35">
      <c r="A1433" s="1">
        <v>43724</v>
      </c>
      <c r="B1433" t="s">
        <v>24</v>
      </c>
      <c r="C1433" t="s">
        <v>593</v>
      </c>
      <c r="D1433" t="s">
        <v>594</v>
      </c>
      <c r="E1433" t="s">
        <v>595</v>
      </c>
      <c r="F1433" t="s">
        <v>596</v>
      </c>
      <c r="G1433" t="s">
        <v>470</v>
      </c>
      <c r="H1433" t="s">
        <v>48</v>
      </c>
      <c r="I1433" t="s">
        <v>471</v>
      </c>
      <c r="J1433" s="2">
        <v>244</v>
      </c>
      <c r="K1433" s="3">
        <v>6314.72</v>
      </c>
      <c r="M1433" t="s">
        <v>31</v>
      </c>
      <c r="P1433" t="s">
        <v>22</v>
      </c>
      <c r="Q1433" s="1">
        <v>43889.652592592603</v>
      </c>
    </row>
    <row r="1434" spans="1:17" hidden="1" outlineLevel="1" x14ac:dyDescent="0.35">
      <c r="A1434" s="1">
        <v>43731</v>
      </c>
      <c r="B1434" t="s">
        <v>24</v>
      </c>
      <c r="C1434" t="s">
        <v>599</v>
      </c>
      <c r="D1434" t="s">
        <v>600</v>
      </c>
      <c r="E1434" t="s">
        <v>601</v>
      </c>
      <c r="F1434" t="s">
        <v>602</v>
      </c>
      <c r="G1434" t="s">
        <v>470</v>
      </c>
      <c r="H1434" t="s">
        <v>48</v>
      </c>
      <c r="I1434" t="s">
        <v>471</v>
      </c>
      <c r="J1434" s="2">
        <v>1281</v>
      </c>
      <c r="K1434" s="3">
        <v>33165.089999999997</v>
      </c>
      <c r="M1434" t="s">
        <v>31</v>
      </c>
      <c r="P1434" t="s">
        <v>22</v>
      </c>
      <c r="Q1434" s="1">
        <v>43889.652592592603</v>
      </c>
    </row>
    <row r="1435" spans="1:17" hidden="1" outlineLevel="1" x14ac:dyDescent="0.35">
      <c r="A1435" s="1">
        <v>43731</v>
      </c>
      <c r="B1435" t="s">
        <v>24</v>
      </c>
      <c r="C1435" t="s">
        <v>604</v>
      </c>
      <c r="D1435" t="s">
        <v>605</v>
      </c>
      <c r="E1435" t="s">
        <v>606</v>
      </c>
      <c r="F1435" t="s">
        <v>607</v>
      </c>
      <c r="G1435" t="s">
        <v>470</v>
      </c>
      <c r="H1435" t="s">
        <v>48</v>
      </c>
      <c r="I1435" t="s">
        <v>471</v>
      </c>
      <c r="J1435" s="2">
        <v>1159</v>
      </c>
      <c r="K1435" s="3">
        <v>30006.51</v>
      </c>
      <c r="M1435" t="s">
        <v>31</v>
      </c>
      <c r="P1435" t="s">
        <v>22</v>
      </c>
      <c r="Q1435" s="1">
        <v>43889.652592592603</v>
      </c>
    </row>
    <row r="1436" spans="1:17" hidden="1" outlineLevel="1" x14ac:dyDescent="0.35">
      <c r="A1436" s="1">
        <v>43738</v>
      </c>
      <c r="B1436" t="s">
        <v>24</v>
      </c>
      <c r="C1436" t="s">
        <v>612</v>
      </c>
      <c r="D1436" t="s">
        <v>613</v>
      </c>
      <c r="E1436" t="s">
        <v>614</v>
      </c>
      <c r="F1436" t="s">
        <v>615</v>
      </c>
      <c r="G1436" t="s">
        <v>470</v>
      </c>
      <c r="H1436" t="s">
        <v>48</v>
      </c>
      <c r="I1436" t="s">
        <v>471</v>
      </c>
      <c r="J1436" s="2">
        <v>1342</v>
      </c>
      <c r="K1436" s="3">
        <v>34643.730000000003</v>
      </c>
      <c r="M1436" t="s">
        <v>31</v>
      </c>
      <c r="P1436" t="s">
        <v>22</v>
      </c>
      <c r="Q1436" s="1">
        <v>43889.652592592603</v>
      </c>
    </row>
    <row r="1437" spans="1:17" hidden="1" outlineLevel="1" x14ac:dyDescent="0.35">
      <c r="A1437" s="1">
        <v>43829</v>
      </c>
      <c r="B1437" t="s">
        <v>24</v>
      </c>
      <c r="C1437" t="s">
        <v>616</v>
      </c>
      <c r="D1437" t="s">
        <v>617</v>
      </c>
      <c r="F1437" t="s">
        <v>618</v>
      </c>
      <c r="G1437" t="s">
        <v>470</v>
      </c>
      <c r="H1437" t="s">
        <v>35</v>
      </c>
      <c r="I1437" t="s">
        <v>471</v>
      </c>
      <c r="J1437" s="2">
        <v>800.65</v>
      </c>
      <c r="K1437" s="3">
        <v>20384.55</v>
      </c>
      <c r="M1437" t="s">
        <v>31</v>
      </c>
      <c r="P1437" t="s">
        <v>22</v>
      </c>
      <c r="Q1437" s="1">
        <v>43949.722777777781</v>
      </c>
    </row>
    <row r="1438" spans="1:17" hidden="1" outlineLevel="1" x14ac:dyDescent="0.35">
      <c r="A1438" s="1">
        <v>43874</v>
      </c>
      <c r="B1438" t="s">
        <v>24</v>
      </c>
      <c r="C1438" t="s">
        <v>619</v>
      </c>
      <c r="D1438" t="s">
        <v>476</v>
      </c>
      <c r="E1438" t="s">
        <v>477</v>
      </c>
      <c r="F1438" t="s">
        <v>620</v>
      </c>
      <c r="G1438" t="s">
        <v>470</v>
      </c>
      <c r="H1438" t="s">
        <v>48</v>
      </c>
      <c r="I1438" t="s">
        <v>471</v>
      </c>
      <c r="J1438" s="2">
        <v>1896</v>
      </c>
      <c r="K1438" s="3">
        <v>47087.16</v>
      </c>
      <c r="M1438" t="s">
        <v>31</v>
      </c>
      <c r="P1438" t="s">
        <v>22</v>
      </c>
      <c r="Q1438" s="1">
        <v>43949.722777777781</v>
      </c>
    </row>
    <row r="1439" spans="1:17" hidden="1" outlineLevel="1" x14ac:dyDescent="0.35">
      <c r="A1439" s="1">
        <v>43875</v>
      </c>
      <c r="B1439" t="s">
        <v>24</v>
      </c>
      <c r="C1439" t="s">
        <v>621</v>
      </c>
      <c r="D1439" t="s">
        <v>564</v>
      </c>
      <c r="E1439" t="s">
        <v>565</v>
      </c>
      <c r="F1439" t="s">
        <v>622</v>
      </c>
      <c r="G1439" t="s">
        <v>470</v>
      </c>
      <c r="H1439" t="s">
        <v>48</v>
      </c>
      <c r="I1439" t="s">
        <v>471</v>
      </c>
      <c r="J1439" s="2">
        <v>693</v>
      </c>
      <c r="K1439" s="3">
        <v>17203.73</v>
      </c>
      <c r="M1439" t="s">
        <v>31</v>
      </c>
      <c r="P1439" t="s">
        <v>22</v>
      </c>
      <c r="Q1439" s="1">
        <v>43949.722777777781</v>
      </c>
    </row>
    <row r="1440" spans="1:17" hidden="1" outlineLevel="1" x14ac:dyDescent="0.35">
      <c r="A1440" s="1">
        <v>43875</v>
      </c>
      <c r="B1440" t="s">
        <v>24</v>
      </c>
      <c r="C1440" t="s">
        <v>621</v>
      </c>
      <c r="D1440" t="s">
        <v>564</v>
      </c>
      <c r="E1440" t="s">
        <v>565</v>
      </c>
      <c r="F1440" t="s">
        <v>623</v>
      </c>
      <c r="G1440" t="s">
        <v>470</v>
      </c>
      <c r="H1440" t="s">
        <v>48</v>
      </c>
      <c r="I1440" t="s">
        <v>471</v>
      </c>
      <c r="J1440" s="2">
        <v>732</v>
      </c>
      <c r="K1440" s="3">
        <v>18171.900000000001</v>
      </c>
      <c r="M1440" t="s">
        <v>31</v>
      </c>
      <c r="P1440" t="s">
        <v>22</v>
      </c>
      <c r="Q1440" s="1">
        <v>43949.722777777781</v>
      </c>
    </row>
    <row r="1441" spans="1:17" hidden="1" outlineLevel="1" x14ac:dyDescent="0.35">
      <c r="A1441" s="1">
        <v>43878</v>
      </c>
      <c r="B1441" t="s">
        <v>24</v>
      </c>
      <c r="C1441" t="s">
        <v>624</v>
      </c>
      <c r="D1441" t="s">
        <v>485</v>
      </c>
      <c r="E1441" t="s">
        <v>486</v>
      </c>
      <c r="F1441" t="s">
        <v>625</v>
      </c>
      <c r="G1441" t="s">
        <v>470</v>
      </c>
      <c r="H1441" t="s">
        <v>48</v>
      </c>
      <c r="I1441" t="s">
        <v>471</v>
      </c>
      <c r="J1441" s="2">
        <v>756</v>
      </c>
      <c r="K1441" s="3">
        <v>18745.02</v>
      </c>
      <c r="M1441" t="s">
        <v>31</v>
      </c>
      <c r="P1441" t="s">
        <v>22</v>
      </c>
      <c r="Q1441" s="1">
        <v>43949.722777777781</v>
      </c>
    </row>
    <row r="1442" spans="1:17" hidden="1" outlineLevel="1" x14ac:dyDescent="0.35">
      <c r="A1442" s="1">
        <v>43878</v>
      </c>
      <c r="B1442" t="s">
        <v>24</v>
      </c>
      <c r="C1442" t="s">
        <v>626</v>
      </c>
      <c r="D1442" t="s">
        <v>582</v>
      </c>
      <c r="E1442" t="s">
        <v>583</v>
      </c>
      <c r="F1442" t="s">
        <v>627</v>
      </c>
      <c r="G1442" t="s">
        <v>470</v>
      </c>
      <c r="H1442" t="s">
        <v>48</v>
      </c>
      <c r="I1442" t="s">
        <v>471</v>
      </c>
      <c r="J1442" s="2">
        <v>1701</v>
      </c>
      <c r="K1442" s="3">
        <v>42176.3</v>
      </c>
      <c r="M1442" t="s">
        <v>31</v>
      </c>
      <c r="P1442" t="s">
        <v>22</v>
      </c>
      <c r="Q1442" s="1">
        <v>43949.722777777781</v>
      </c>
    </row>
    <row r="1443" spans="1:17" hidden="1" outlineLevel="1" x14ac:dyDescent="0.35">
      <c r="A1443" s="1">
        <v>43878</v>
      </c>
      <c r="B1443" t="s">
        <v>24</v>
      </c>
      <c r="C1443" t="s">
        <v>628</v>
      </c>
      <c r="D1443" t="s">
        <v>586</v>
      </c>
      <c r="E1443" t="s">
        <v>587</v>
      </c>
      <c r="F1443" t="s">
        <v>629</v>
      </c>
      <c r="G1443" t="s">
        <v>470</v>
      </c>
      <c r="H1443" t="s">
        <v>48</v>
      </c>
      <c r="I1443" t="s">
        <v>471</v>
      </c>
      <c r="J1443" s="2">
        <v>567</v>
      </c>
      <c r="K1443" s="3">
        <v>14058.77</v>
      </c>
      <c r="M1443" t="s">
        <v>31</v>
      </c>
      <c r="P1443" t="s">
        <v>22</v>
      </c>
      <c r="Q1443" s="1">
        <v>43949.722777777781</v>
      </c>
    </row>
    <row r="1444" spans="1:17" hidden="1" outlineLevel="1" x14ac:dyDescent="0.35">
      <c r="A1444" s="1">
        <v>43879</v>
      </c>
      <c r="B1444" t="s">
        <v>24</v>
      </c>
      <c r="C1444" t="s">
        <v>632</v>
      </c>
      <c r="D1444" t="s">
        <v>480</v>
      </c>
      <c r="E1444" t="s">
        <v>481</v>
      </c>
      <c r="F1444" t="s">
        <v>633</v>
      </c>
      <c r="G1444" t="s">
        <v>470</v>
      </c>
      <c r="H1444" t="s">
        <v>48</v>
      </c>
      <c r="I1444" t="s">
        <v>471</v>
      </c>
      <c r="J1444" s="2">
        <v>1008</v>
      </c>
      <c r="K1444" s="3">
        <v>25099.200000000001</v>
      </c>
      <c r="M1444" t="s">
        <v>31</v>
      </c>
      <c r="P1444" t="s">
        <v>22</v>
      </c>
      <c r="Q1444" s="1">
        <v>43949.722777777781</v>
      </c>
    </row>
    <row r="1445" spans="1:17" hidden="1" outlineLevel="1" x14ac:dyDescent="0.35">
      <c r="A1445" s="1">
        <v>43879</v>
      </c>
      <c r="B1445" t="s">
        <v>24</v>
      </c>
      <c r="C1445" t="s">
        <v>634</v>
      </c>
      <c r="D1445" t="s">
        <v>505</v>
      </c>
      <c r="E1445" t="s">
        <v>506</v>
      </c>
      <c r="F1445" t="s">
        <v>635</v>
      </c>
      <c r="G1445" t="s">
        <v>470</v>
      </c>
      <c r="H1445" t="s">
        <v>48</v>
      </c>
      <c r="I1445" t="s">
        <v>471</v>
      </c>
      <c r="J1445" s="2">
        <v>1827</v>
      </c>
      <c r="K1445" s="3">
        <v>45492.3</v>
      </c>
      <c r="M1445" t="s">
        <v>31</v>
      </c>
      <c r="P1445" t="s">
        <v>22</v>
      </c>
      <c r="Q1445" s="1">
        <v>43949.722777777781</v>
      </c>
    </row>
    <row r="1446" spans="1:17" hidden="1" outlineLevel="1" x14ac:dyDescent="0.35">
      <c r="A1446" s="1">
        <v>43879</v>
      </c>
      <c r="B1446" t="s">
        <v>24</v>
      </c>
      <c r="C1446" t="s">
        <v>636</v>
      </c>
      <c r="D1446" t="s">
        <v>637</v>
      </c>
      <c r="E1446" t="s">
        <v>638</v>
      </c>
      <c r="F1446" t="s">
        <v>639</v>
      </c>
      <c r="G1446" t="s">
        <v>470</v>
      </c>
      <c r="H1446" t="s">
        <v>48</v>
      </c>
      <c r="I1446" t="s">
        <v>471</v>
      </c>
      <c r="J1446" s="2">
        <v>1364</v>
      </c>
      <c r="K1446" s="3">
        <v>33963.599999999999</v>
      </c>
      <c r="M1446" t="s">
        <v>31</v>
      </c>
      <c r="P1446" t="s">
        <v>22</v>
      </c>
      <c r="Q1446" s="1">
        <v>43949.722777777781</v>
      </c>
    </row>
    <row r="1447" spans="1:17" hidden="1" outlineLevel="1" x14ac:dyDescent="0.35">
      <c r="A1447" s="1">
        <v>43879</v>
      </c>
      <c r="B1447" t="s">
        <v>24</v>
      </c>
      <c r="C1447" t="s">
        <v>640</v>
      </c>
      <c r="D1447" t="s">
        <v>509</v>
      </c>
      <c r="E1447" t="s">
        <v>510</v>
      </c>
      <c r="F1447" t="s">
        <v>641</v>
      </c>
      <c r="G1447" t="s">
        <v>470</v>
      </c>
      <c r="H1447" t="s">
        <v>48</v>
      </c>
      <c r="I1447" t="s">
        <v>471</v>
      </c>
      <c r="J1447" s="2">
        <v>2139</v>
      </c>
      <c r="K1447" s="3">
        <v>53261.1</v>
      </c>
      <c r="M1447" t="s">
        <v>31</v>
      </c>
      <c r="P1447" t="s">
        <v>22</v>
      </c>
      <c r="Q1447" s="1">
        <v>43949.722777777781</v>
      </c>
    </row>
    <row r="1448" spans="1:17" hidden="1" outlineLevel="1" x14ac:dyDescent="0.35">
      <c r="A1448" s="1">
        <v>43879</v>
      </c>
      <c r="B1448" t="s">
        <v>24</v>
      </c>
      <c r="C1448" t="s">
        <v>642</v>
      </c>
      <c r="D1448" t="s">
        <v>489</v>
      </c>
      <c r="E1448" t="s">
        <v>490</v>
      </c>
      <c r="F1448" t="s">
        <v>643</v>
      </c>
      <c r="G1448" t="s">
        <v>470</v>
      </c>
      <c r="H1448" t="s">
        <v>48</v>
      </c>
      <c r="I1448" t="s">
        <v>471</v>
      </c>
      <c r="J1448" s="2">
        <v>1069</v>
      </c>
      <c r="K1448" s="3">
        <v>26618.1</v>
      </c>
      <c r="M1448" t="s">
        <v>31</v>
      </c>
      <c r="P1448" t="s">
        <v>22</v>
      </c>
      <c r="Q1448" s="1">
        <v>43949.722777777781</v>
      </c>
    </row>
    <row r="1449" spans="1:17" hidden="1" outlineLevel="1" x14ac:dyDescent="0.35">
      <c r="A1449" s="1">
        <v>43879</v>
      </c>
      <c r="B1449" t="s">
        <v>24</v>
      </c>
      <c r="C1449" t="s">
        <v>644</v>
      </c>
      <c r="D1449" t="s">
        <v>495</v>
      </c>
      <c r="E1449" t="s">
        <v>496</v>
      </c>
      <c r="F1449" t="s">
        <v>645</v>
      </c>
      <c r="G1449" t="s">
        <v>470</v>
      </c>
      <c r="H1449" t="s">
        <v>48</v>
      </c>
      <c r="I1449" t="s">
        <v>471</v>
      </c>
      <c r="J1449" s="2">
        <v>1198</v>
      </c>
      <c r="K1449" s="3">
        <v>29830.2</v>
      </c>
      <c r="M1449" t="s">
        <v>31</v>
      </c>
      <c r="P1449" t="s">
        <v>22</v>
      </c>
      <c r="Q1449" s="1">
        <v>43949.722777777781</v>
      </c>
    </row>
    <row r="1450" spans="1:17" hidden="1" outlineLevel="1" x14ac:dyDescent="0.35">
      <c r="A1450" s="1">
        <v>43880</v>
      </c>
      <c r="B1450" t="s">
        <v>24</v>
      </c>
      <c r="C1450" t="s">
        <v>646</v>
      </c>
      <c r="D1450" t="s">
        <v>594</v>
      </c>
      <c r="E1450" t="s">
        <v>595</v>
      </c>
      <c r="F1450" t="s">
        <v>647</v>
      </c>
      <c r="G1450" t="s">
        <v>470</v>
      </c>
      <c r="H1450" t="s">
        <v>48</v>
      </c>
      <c r="I1450" t="s">
        <v>471</v>
      </c>
      <c r="J1450" s="2">
        <v>438</v>
      </c>
      <c r="K1450" s="3">
        <v>10932.48</v>
      </c>
      <c r="M1450" t="s">
        <v>31</v>
      </c>
      <c r="P1450" t="s">
        <v>22</v>
      </c>
      <c r="Q1450" s="1">
        <v>43949.722777777781</v>
      </c>
    </row>
    <row r="1451" spans="1:17" hidden="1" outlineLevel="1" x14ac:dyDescent="0.35">
      <c r="A1451" s="1">
        <v>43881</v>
      </c>
      <c r="B1451" t="s">
        <v>24</v>
      </c>
      <c r="C1451" t="s">
        <v>648</v>
      </c>
      <c r="D1451" t="s">
        <v>524</v>
      </c>
      <c r="E1451" t="s">
        <v>525</v>
      </c>
      <c r="F1451" t="s">
        <v>649</v>
      </c>
      <c r="G1451" t="s">
        <v>470</v>
      </c>
      <c r="H1451" t="s">
        <v>48</v>
      </c>
      <c r="I1451" t="s">
        <v>471</v>
      </c>
      <c r="J1451" s="2">
        <v>756</v>
      </c>
      <c r="K1451" s="3">
        <v>18926.46</v>
      </c>
      <c r="M1451" t="s">
        <v>31</v>
      </c>
      <c r="P1451" t="s">
        <v>22</v>
      </c>
      <c r="Q1451" s="1">
        <v>43949.722777777781</v>
      </c>
    </row>
    <row r="1452" spans="1:17" hidden="1" outlineLevel="1" x14ac:dyDescent="0.35">
      <c r="A1452" s="1">
        <v>43881</v>
      </c>
      <c r="B1452" t="s">
        <v>24</v>
      </c>
      <c r="C1452" t="s">
        <v>650</v>
      </c>
      <c r="D1452" t="s">
        <v>530</v>
      </c>
      <c r="E1452" t="s">
        <v>531</v>
      </c>
      <c r="F1452" t="s">
        <v>651</v>
      </c>
      <c r="G1452" t="s">
        <v>470</v>
      </c>
      <c r="H1452" t="s">
        <v>48</v>
      </c>
      <c r="I1452" t="s">
        <v>471</v>
      </c>
      <c r="J1452" s="2">
        <v>1197</v>
      </c>
      <c r="K1452" s="3">
        <v>29966.9</v>
      </c>
      <c r="M1452" t="s">
        <v>31</v>
      </c>
      <c r="P1452" t="s">
        <v>22</v>
      </c>
      <c r="Q1452" s="1">
        <v>43949.722777777781</v>
      </c>
    </row>
    <row r="1453" spans="1:17" hidden="1" outlineLevel="1" x14ac:dyDescent="0.35">
      <c r="A1453" s="1">
        <v>43881</v>
      </c>
      <c r="B1453" t="s">
        <v>24</v>
      </c>
      <c r="C1453" t="s">
        <v>652</v>
      </c>
      <c r="D1453" t="s">
        <v>600</v>
      </c>
      <c r="E1453" t="s">
        <v>601</v>
      </c>
      <c r="F1453" t="s">
        <v>653</v>
      </c>
      <c r="G1453" t="s">
        <v>470</v>
      </c>
      <c r="H1453" t="s">
        <v>48</v>
      </c>
      <c r="I1453" t="s">
        <v>471</v>
      </c>
      <c r="J1453" s="2">
        <v>1323</v>
      </c>
      <c r="K1453" s="3">
        <v>33121.31</v>
      </c>
      <c r="M1453" t="s">
        <v>31</v>
      </c>
      <c r="P1453" t="s">
        <v>22</v>
      </c>
      <c r="Q1453" s="1">
        <v>43949.722777777781</v>
      </c>
    </row>
    <row r="1454" spans="1:17" hidden="1" outlineLevel="1" x14ac:dyDescent="0.35">
      <c r="A1454" s="1">
        <v>43885</v>
      </c>
      <c r="B1454" t="s">
        <v>24</v>
      </c>
      <c r="C1454" t="s">
        <v>654</v>
      </c>
      <c r="D1454" t="s">
        <v>613</v>
      </c>
      <c r="E1454" t="s">
        <v>614</v>
      </c>
      <c r="F1454" t="s">
        <v>655</v>
      </c>
      <c r="G1454" t="s">
        <v>470</v>
      </c>
      <c r="H1454" t="s">
        <v>48</v>
      </c>
      <c r="I1454" t="s">
        <v>471</v>
      </c>
      <c r="J1454" s="2">
        <v>1386</v>
      </c>
      <c r="K1454" s="3">
        <v>34913.339999999997</v>
      </c>
      <c r="M1454" t="s">
        <v>31</v>
      </c>
      <c r="P1454" t="s">
        <v>22</v>
      </c>
      <c r="Q1454" s="1">
        <v>43949.722777777781</v>
      </c>
    </row>
    <row r="1455" spans="1:17" hidden="1" outlineLevel="1" x14ac:dyDescent="0.35">
      <c r="A1455" s="1">
        <v>43885</v>
      </c>
      <c r="B1455" t="s">
        <v>24</v>
      </c>
      <c r="C1455" t="s">
        <v>656</v>
      </c>
      <c r="D1455" t="s">
        <v>540</v>
      </c>
      <c r="E1455" t="s">
        <v>541</v>
      </c>
      <c r="F1455" t="s">
        <v>657</v>
      </c>
      <c r="G1455" t="s">
        <v>470</v>
      </c>
      <c r="H1455" t="s">
        <v>48</v>
      </c>
      <c r="I1455" t="s">
        <v>471</v>
      </c>
      <c r="J1455" s="2">
        <v>820</v>
      </c>
      <c r="K1455" s="3">
        <v>20655.8</v>
      </c>
      <c r="M1455" t="s">
        <v>31</v>
      </c>
      <c r="P1455" t="s">
        <v>22</v>
      </c>
      <c r="Q1455" s="1">
        <v>43949.722777777781</v>
      </c>
    </row>
    <row r="1456" spans="1:17" hidden="1" outlineLevel="1" x14ac:dyDescent="0.35">
      <c r="A1456" s="1">
        <v>43886</v>
      </c>
      <c r="B1456" t="s">
        <v>24</v>
      </c>
      <c r="C1456" t="s">
        <v>658</v>
      </c>
      <c r="D1456" t="s">
        <v>553</v>
      </c>
      <c r="E1456" t="s">
        <v>554</v>
      </c>
      <c r="F1456" t="s">
        <v>659</v>
      </c>
      <c r="G1456" t="s">
        <v>470</v>
      </c>
      <c r="H1456" t="s">
        <v>48</v>
      </c>
      <c r="I1456" t="s">
        <v>471</v>
      </c>
      <c r="J1456" s="2">
        <v>820</v>
      </c>
      <c r="K1456" s="3">
        <v>20684.5</v>
      </c>
      <c r="M1456" t="s">
        <v>31</v>
      </c>
      <c r="P1456" t="s">
        <v>22</v>
      </c>
      <c r="Q1456" s="1">
        <v>43949.722777777781</v>
      </c>
    </row>
    <row r="1457" spans="1:17" hidden="1" outlineLevel="1" x14ac:dyDescent="0.35">
      <c r="A1457" s="1">
        <v>43887</v>
      </c>
      <c r="B1457" t="s">
        <v>24</v>
      </c>
      <c r="C1457" t="s">
        <v>660</v>
      </c>
      <c r="D1457" t="s">
        <v>572</v>
      </c>
      <c r="E1457" t="s">
        <v>573</v>
      </c>
      <c r="F1457" t="s">
        <v>661</v>
      </c>
      <c r="G1457" t="s">
        <v>470</v>
      </c>
      <c r="H1457" t="s">
        <v>48</v>
      </c>
      <c r="I1457" t="s">
        <v>471</v>
      </c>
      <c r="J1457" s="2">
        <v>1449</v>
      </c>
      <c r="K1457" s="3">
        <v>36724.910000000003</v>
      </c>
      <c r="M1457" t="s">
        <v>31</v>
      </c>
      <c r="P1457" t="s">
        <v>22</v>
      </c>
      <c r="Q1457" s="1">
        <v>43949.722777777781</v>
      </c>
    </row>
    <row r="1458" spans="1:17" hidden="1" outlineLevel="1" x14ac:dyDescent="0.35">
      <c r="A1458" s="1">
        <v>43887</v>
      </c>
      <c r="B1458" t="s">
        <v>24</v>
      </c>
      <c r="C1458" t="s">
        <v>662</v>
      </c>
      <c r="D1458" t="s">
        <v>518</v>
      </c>
      <c r="E1458" t="s">
        <v>519</v>
      </c>
      <c r="F1458" t="s">
        <v>663</v>
      </c>
      <c r="G1458" t="s">
        <v>470</v>
      </c>
      <c r="H1458" t="s">
        <v>48</v>
      </c>
      <c r="I1458" t="s">
        <v>471</v>
      </c>
      <c r="J1458" s="2">
        <v>819</v>
      </c>
      <c r="K1458" s="3">
        <v>20757.560000000001</v>
      </c>
      <c r="M1458" t="s">
        <v>31</v>
      </c>
      <c r="P1458" t="s">
        <v>22</v>
      </c>
      <c r="Q1458" s="1">
        <v>43949.722777777781</v>
      </c>
    </row>
    <row r="1459" spans="1:17" hidden="1" outlineLevel="1" x14ac:dyDescent="0.35">
      <c r="A1459" s="1">
        <v>43888</v>
      </c>
      <c r="B1459" t="s">
        <v>24</v>
      </c>
      <c r="C1459" t="s">
        <v>664</v>
      </c>
      <c r="D1459" t="s">
        <v>499</v>
      </c>
      <c r="E1459" t="s">
        <v>500</v>
      </c>
      <c r="F1459" t="s">
        <v>665</v>
      </c>
      <c r="G1459" t="s">
        <v>470</v>
      </c>
      <c r="H1459" t="s">
        <v>48</v>
      </c>
      <c r="I1459" t="s">
        <v>471</v>
      </c>
      <c r="J1459" s="2">
        <v>1131</v>
      </c>
      <c r="K1459" s="3">
        <v>28597.34</v>
      </c>
      <c r="M1459" t="s">
        <v>31</v>
      </c>
      <c r="P1459" t="s">
        <v>22</v>
      </c>
      <c r="Q1459" s="1">
        <v>43949.722777777781</v>
      </c>
    </row>
    <row r="1460" spans="1:17" hidden="1" outlineLevel="1" x14ac:dyDescent="0.35">
      <c r="A1460" s="1">
        <v>43888</v>
      </c>
      <c r="B1460" t="s">
        <v>24</v>
      </c>
      <c r="C1460" t="s">
        <v>666</v>
      </c>
      <c r="D1460" t="s">
        <v>558</v>
      </c>
      <c r="E1460" t="s">
        <v>559</v>
      </c>
      <c r="F1460" t="s">
        <v>667</v>
      </c>
      <c r="G1460" t="s">
        <v>470</v>
      </c>
      <c r="H1460" t="s">
        <v>48</v>
      </c>
      <c r="I1460" t="s">
        <v>471</v>
      </c>
      <c r="J1460" s="2">
        <v>819</v>
      </c>
      <c r="K1460" s="3">
        <v>20708.419999999998</v>
      </c>
      <c r="M1460" t="s">
        <v>31</v>
      </c>
      <c r="P1460" t="s">
        <v>22</v>
      </c>
      <c r="Q1460" s="1">
        <v>43949.722777777781</v>
      </c>
    </row>
    <row r="1461" spans="1:17" hidden="1" outlineLevel="1" x14ac:dyDescent="0.35">
      <c r="A1461" s="1">
        <v>43889</v>
      </c>
      <c r="B1461" t="s">
        <v>24</v>
      </c>
      <c r="C1461" t="s">
        <v>668</v>
      </c>
      <c r="D1461" t="s">
        <v>669</v>
      </c>
      <c r="E1461" t="s">
        <v>670</v>
      </c>
      <c r="F1461" t="s">
        <v>671</v>
      </c>
      <c r="G1461" t="s">
        <v>470</v>
      </c>
      <c r="H1461" t="s">
        <v>48</v>
      </c>
      <c r="I1461" t="s">
        <v>471</v>
      </c>
      <c r="J1461" s="2">
        <v>549</v>
      </c>
      <c r="K1461" s="3">
        <v>13939.11</v>
      </c>
      <c r="M1461" t="s">
        <v>31</v>
      </c>
      <c r="P1461" t="s">
        <v>22</v>
      </c>
      <c r="Q1461" s="1">
        <v>43949.722777777781</v>
      </c>
    </row>
    <row r="1462" spans="1:17" hidden="1" outlineLevel="1" x14ac:dyDescent="0.35">
      <c r="A1462" s="1">
        <v>43889</v>
      </c>
      <c r="B1462" t="s">
        <v>24</v>
      </c>
      <c r="C1462" t="s">
        <v>672</v>
      </c>
      <c r="D1462" t="s">
        <v>605</v>
      </c>
      <c r="E1462" t="s">
        <v>606</v>
      </c>
      <c r="F1462" t="s">
        <v>673</v>
      </c>
      <c r="G1462" t="s">
        <v>470</v>
      </c>
      <c r="H1462" t="s">
        <v>48</v>
      </c>
      <c r="I1462" t="s">
        <v>471</v>
      </c>
      <c r="J1462" s="2">
        <v>1135</v>
      </c>
      <c r="K1462" s="3">
        <v>28817.65</v>
      </c>
      <c r="M1462" t="s">
        <v>31</v>
      </c>
      <c r="P1462" t="s">
        <v>22</v>
      </c>
      <c r="Q1462" s="1">
        <v>43949.722777777781</v>
      </c>
    </row>
    <row r="1463" spans="1:17" hidden="1" outlineLevel="1" x14ac:dyDescent="0.35">
      <c r="A1463" s="1">
        <v>43892</v>
      </c>
      <c r="B1463" t="s">
        <v>24</v>
      </c>
      <c r="C1463" t="s">
        <v>678</v>
      </c>
      <c r="D1463" t="s">
        <v>669</v>
      </c>
      <c r="E1463" t="s">
        <v>670</v>
      </c>
      <c r="F1463" t="s">
        <v>679</v>
      </c>
      <c r="G1463" t="s">
        <v>470</v>
      </c>
      <c r="H1463" t="s">
        <v>48</v>
      </c>
      <c r="I1463" t="s">
        <v>471</v>
      </c>
      <c r="J1463" s="2">
        <v>567</v>
      </c>
      <c r="K1463" s="3">
        <v>14472.68</v>
      </c>
      <c r="M1463" t="s">
        <v>31</v>
      </c>
      <c r="P1463" t="s">
        <v>22</v>
      </c>
      <c r="Q1463" s="1">
        <v>43949.722777777781</v>
      </c>
    </row>
    <row r="1464" spans="1:17" hidden="1" outlineLevel="1" x14ac:dyDescent="0.35">
      <c r="A1464" s="1">
        <v>43892</v>
      </c>
      <c r="B1464" t="s">
        <v>24</v>
      </c>
      <c r="C1464" t="s">
        <v>680</v>
      </c>
      <c r="D1464" t="s">
        <v>681</v>
      </c>
      <c r="E1464" t="s">
        <v>682</v>
      </c>
      <c r="F1464" t="s">
        <v>683</v>
      </c>
      <c r="G1464" t="s">
        <v>470</v>
      </c>
      <c r="H1464" t="s">
        <v>48</v>
      </c>
      <c r="I1464" t="s">
        <v>471</v>
      </c>
      <c r="J1464" s="2">
        <v>1240</v>
      </c>
      <c r="K1464" s="3">
        <v>31651</v>
      </c>
      <c r="M1464" t="s">
        <v>31</v>
      </c>
      <c r="P1464" t="s">
        <v>22</v>
      </c>
      <c r="Q1464" s="1">
        <v>43949.722777777781</v>
      </c>
    </row>
    <row r="1465" spans="1:17" hidden="1" outlineLevel="1" x14ac:dyDescent="0.35">
      <c r="A1465" s="1">
        <v>43892</v>
      </c>
      <c r="B1465" t="s">
        <v>24</v>
      </c>
      <c r="C1465" t="s">
        <v>684</v>
      </c>
      <c r="D1465" t="s">
        <v>568</v>
      </c>
      <c r="E1465" t="s">
        <v>569</v>
      </c>
      <c r="F1465" t="s">
        <v>685</v>
      </c>
      <c r="G1465" t="s">
        <v>470</v>
      </c>
      <c r="H1465" t="s">
        <v>48</v>
      </c>
      <c r="I1465" t="s">
        <v>471</v>
      </c>
      <c r="J1465" s="2">
        <v>1575</v>
      </c>
      <c r="K1465" s="3">
        <v>40201.879999999997</v>
      </c>
      <c r="M1465" t="s">
        <v>31</v>
      </c>
      <c r="P1465" t="s">
        <v>22</v>
      </c>
      <c r="Q1465" s="1">
        <v>43949.722777777781</v>
      </c>
    </row>
    <row r="1466" spans="1:17" hidden="1" outlineLevel="1" x14ac:dyDescent="0.35">
      <c r="A1466" s="1">
        <v>43893</v>
      </c>
      <c r="B1466" t="s">
        <v>24</v>
      </c>
      <c r="C1466" t="s">
        <v>689</v>
      </c>
      <c r="D1466" t="s">
        <v>536</v>
      </c>
      <c r="E1466" t="s">
        <v>537</v>
      </c>
      <c r="F1466" t="s">
        <v>690</v>
      </c>
      <c r="G1466" t="s">
        <v>470</v>
      </c>
      <c r="H1466" t="s">
        <v>48</v>
      </c>
      <c r="I1466" t="s">
        <v>471</v>
      </c>
      <c r="J1466" s="2">
        <v>1008</v>
      </c>
      <c r="K1466" s="3">
        <v>25678.799999999999</v>
      </c>
      <c r="M1466" t="s">
        <v>31</v>
      </c>
      <c r="P1466" t="s">
        <v>22</v>
      </c>
      <c r="Q1466" s="1">
        <v>43949.722777777781</v>
      </c>
    </row>
    <row r="1467" spans="1:17" hidden="1" outlineLevel="1" x14ac:dyDescent="0.35">
      <c r="A1467" s="1">
        <v>43894</v>
      </c>
      <c r="B1467" t="s">
        <v>24</v>
      </c>
      <c r="C1467" t="s">
        <v>694</v>
      </c>
      <c r="D1467" t="s">
        <v>547</v>
      </c>
      <c r="E1467" t="s">
        <v>548</v>
      </c>
      <c r="F1467" t="s">
        <v>695</v>
      </c>
      <c r="G1467" t="s">
        <v>470</v>
      </c>
      <c r="H1467" t="s">
        <v>48</v>
      </c>
      <c r="I1467" t="s">
        <v>471</v>
      </c>
      <c r="J1467" s="2">
        <v>1198</v>
      </c>
      <c r="K1467" s="3">
        <v>30357.32</v>
      </c>
      <c r="M1467" t="s">
        <v>31</v>
      </c>
      <c r="P1467" t="s">
        <v>22</v>
      </c>
      <c r="Q1467" s="1">
        <v>43949.722777777781</v>
      </c>
    </row>
    <row r="1468" spans="1:17" hidden="1" outlineLevel="1" x14ac:dyDescent="0.35">
      <c r="A1468" s="1">
        <v>44012</v>
      </c>
      <c r="B1468" t="s">
        <v>722</v>
      </c>
      <c r="C1468" t="s">
        <v>723</v>
      </c>
      <c r="D1468" t="s">
        <v>724</v>
      </c>
      <c r="F1468" t="s">
        <v>725</v>
      </c>
      <c r="G1468" t="s">
        <v>470</v>
      </c>
      <c r="H1468" t="s">
        <v>591</v>
      </c>
      <c r="J1468" s="2">
        <v>0</v>
      </c>
      <c r="K1468" s="3">
        <v>82940.13</v>
      </c>
      <c r="P1468" t="s">
        <v>22</v>
      </c>
      <c r="Q1468" s="1">
        <v>44092.624189814807</v>
      </c>
    </row>
    <row r="1469" spans="1:17" hidden="1" outlineLevel="1" x14ac:dyDescent="0.35">
      <c r="A1469" s="1">
        <v>43647</v>
      </c>
      <c r="B1469" t="s">
        <v>17</v>
      </c>
      <c r="C1469" t="s">
        <v>18</v>
      </c>
      <c r="F1469" t="s">
        <v>19</v>
      </c>
      <c r="G1469" t="s">
        <v>726</v>
      </c>
      <c r="H1469" t="s">
        <v>21</v>
      </c>
      <c r="J1469" s="2">
        <v>0</v>
      </c>
      <c r="K1469" s="3">
        <v>28828.240000000002</v>
      </c>
      <c r="P1469" t="s">
        <v>22</v>
      </c>
      <c r="Q1469" s="1">
        <v>44033.369571759264</v>
      </c>
    </row>
    <row r="1470" spans="1:17" hidden="1" outlineLevel="1" x14ac:dyDescent="0.35">
      <c r="A1470" s="1">
        <v>43951</v>
      </c>
      <c r="B1470" t="s">
        <v>24</v>
      </c>
      <c r="C1470" t="s">
        <v>742</v>
      </c>
      <c r="F1470" t="s">
        <v>41</v>
      </c>
      <c r="G1470" t="s">
        <v>726</v>
      </c>
      <c r="H1470" t="s">
        <v>42</v>
      </c>
      <c r="J1470" s="2">
        <v>0</v>
      </c>
      <c r="K1470" s="3">
        <v>0.71</v>
      </c>
      <c r="P1470" t="s">
        <v>451</v>
      </c>
      <c r="Q1470" s="1">
        <v>44055.612337962957</v>
      </c>
    </row>
    <row r="1471" spans="1:17" hidden="1" outlineLevel="1" x14ac:dyDescent="0.35">
      <c r="A1471" s="1">
        <v>43982</v>
      </c>
      <c r="B1471" t="s">
        <v>24</v>
      </c>
      <c r="C1471" t="s">
        <v>743</v>
      </c>
      <c r="F1471" t="s">
        <v>41</v>
      </c>
      <c r="G1471" t="s">
        <v>726</v>
      </c>
      <c r="H1471" t="s">
        <v>42</v>
      </c>
      <c r="J1471" s="2">
        <v>0</v>
      </c>
      <c r="K1471" s="3">
        <v>0.74</v>
      </c>
      <c r="P1471" t="s">
        <v>451</v>
      </c>
      <c r="Q1471" s="1">
        <v>44055.612395833326</v>
      </c>
    </row>
    <row r="1472" spans="1:17" hidden="1" outlineLevel="1" x14ac:dyDescent="0.35">
      <c r="A1472" s="1">
        <v>44012</v>
      </c>
      <c r="B1472" t="s">
        <v>24</v>
      </c>
      <c r="C1472" t="s">
        <v>744</v>
      </c>
      <c r="F1472" t="s">
        <v>41</v>
      </c>
      <c r="G1472" t="s">
        <v>726</v>
      </c>
      <c r="H1472" t="s">
        <v>42</v>
      </c>
      <c r="J1472" s="2">
        <v>0</v>
      </c>
      <c r="K1472" s="3">
        <v>0.71</v>
      </c>
      <c r="P1472" t="s">
        <v>451</v>
      </c>
      <c r="Q1472" s="1">
        <v>44055.61246527778</v>
      </c>
    </row>
    <row r="1473" spans="1:17" hidden="1" outlineLevel="1" x14ac:dyDescent="0.35">
      <c r="A1473" s="1">
        <v>43647</v>
      </c>
      <c r="B1473" t="s">
        <v>17</v>
      </c>
      <c r="C1473" t="s">
        <v>18</v>
      </c>
      <c r="F1473" t="s">
        <v>19</v>
      </c>
      <c r="G1473" t="s">
        <v>749</v>
      </c>
      <c r="H1473" t="s">
        <v>21</v>
      </c>
      <c r="J1473" s="2">
        <v>0</v>
      </c>
      <c r="K1473" s="3">
        <v>1563025.02</v>
      </c>
      <c r="P1473" t="s">
        <v>22</v>
      </c>
      <c r="Q1473" s="1">
        <v>44033.369571759264</v>
      </c>
    </row>
    <row r="1474" spans="1:17" hidden="1" outlineLevel="1" x14ac:dyDescent="0.35">
      <c r="A1474" s="1">
        <v>43734</v>
      </c>
      <c r="B1474" t="s">
        <v>24</v>
      </c>
      <c r="C1474" t="s">
        <v>762</v>
      </c>
      <c r="F1474" t="s">
        <v>38</v>
      </c>
      <c r="G1474" t="s">
        <v>749</v>
      </c>
      <c r="H1474" t="s">
        <v>39</v>
      </c>
      <c r="J1474" s="2">
        <v>0</v>
      </c>
      <c r="K1474" s="3">
        <v>73979</v>
      </c>
      <c r="L1474" t="s">
        <v>750</v>
      </c>
      <c r="M1474" t="s">
        <v>31</v>
      </c>
      <c r="P1474" t="s">
        <v>22</v>
      </c>
      <c r="Q1474" s="1">
        <v>43949.722777777781</v>
      </c>
    </row>
    <row r="1475" spans="1:17" hidden="1" outlineLevel="1" x14ac:dyDescent="0.35">
      <c r="A1475" s="1">
        <v>43755</v>
      </c>
      <c r="B1475" t="s">
        <v>24</v>
      </c>
      <c r="C1475" t="s">
        <v>768</v>
      </c>
      <c r="D1475" t="s">
        <v>461</v>
      </c>
      <c r="F1475" t="s">
        <v>769</v>
      </c>
      <c r="G1475" t="s">
        <v>749</v>
      </c>
      <c r="H1475" t="s">
        <v>39</v>
      </c>
      <c r="J1475" s="2">
        <v>0</v>
      </c>
      <c r="K1475" s="3">
        <v>1255950</v>
      </c>
      <c r="L1475" t="s">
        <v>750</v>
      </c>
      <c r="M1475" t="s">
        <v>31</v>
      </c>
      <c r="P1475" t="s">
        <v>22</v>
      </c>
      <c r="Q1475" s="1">
        <v>43949.722777777781</v>
      </c>
    </row>
    <row r="1476" spans="1:17" hidden="1" outlineLevel="1" x14ac:dyDescent="0.35">
      <c r="A1476" s="1">
        <v>43951</v>
      </c>
      <c r="B1476" t="s">
        <v>24</v>
      </c>
      <c r="C1476" t="s">
        <v>808</v>
      </c>
      <c r="F1476" t="s">
        <v>41</v>
      </c>
      <c r="G1476" t="s">
        <v>749</v>
      </c>
      <c r="H1476" t="s">
        <v>42</v>
      </c>
      <c r="J1476" s="2">
        <v>0</v>
      </c>
      <c r="K1476" s="3">
        <v>25.83</v>
      </c>
      <c r="P1476" t="s">
        <v>451</v>
      </c>
      <c r="Q1476" s="1">
        <v>44055.61277777778</v>
      </c>
    </row>
    <row r="1477" spans="1:17" hidden="1" outlineLevel="1" x14ac:dyDescent="0.35">
      <c r="A1477" s="1">
        <v>43982</v>
      </c>
      <c r="B1477" t="s">
        <v>24</v>
      </c>
      <c r="C1477" t="s">
        <v>809</v>
      </c>
      <c r="F1477" t="s">
        <v>41</v>
      </c>
      <c r="G1477" t="s">
        <v>749</v>
      </c>
      <c r="H1477" t="s">
        <v>42</v>
      </c>
      <c r="J1477" s="2">
        <v>0</v>
      </c>
      <c r="K1477" s="3">
        <v>26.7</v>
      </c>
      <c r="P1477" t="s">
        <v>451</v>
      </c>
      <c r="Q1477" s="1">
        <v>44055.612905092603</v>
      </c>
    </row>
    <row r="1478" spans="1:17" hidden="1" outlineLevel="1" x14ac:dyDescent="0.35">
      <c r="A1478" s="1">
        <v>44012</v>
      </c>
      <c r="B1478" t="s">
        <v>24</v>
      </c>
      <c r="C1478" t="s">
        <v>810</v>
      </c>
      <c r="F1478" t="s">
        <v>41</v>
      </c>
      <c r="G1478" t="s">
        <v>749</v>
      </c>
      <c r="H1478" t="s">
        <v>42</v>
      </c>
      <c r="J1478" s="2">
        <v>0</v>
      </c>
      <c r="K1478" s="3">
        <v>8.61</v>
      </c>
      <c r="P1478" t="s">
        <v>451</v>
      </c>
      <c r="Q1478" s="1">
        <v>44081.531898148147</v>
      </c>
    </row>
    <row r="1479" spans="1:17" hidden="1" outlineLevel="1" x14ac:dyDescent="0.35">
      <c r="A1479" s="1">
        <v>43647</v>
      </c>
      <c r="B1479" t="s">
        <v>17</v>
      </c>
      <c r="C1479" t="s">
        <v>18</v>
      </c>
      <c r="F1479" t="s">
        <v>19</v>
      </c>
      <c r="G1479" t="s">
        <v>811</v>
      </c>
      <c r="H1479" t="s">
        <v>21</v>
      </c>
      <c r="J1479" s="2">
        <v>0</v>
      </c>
      <c r="K1479" s="3">
        <v>376.78</v>
      </c>
      <c r="P1479" t="s">
        <v>22</v>
      </c>
      <c r="Q1479" s="1">
        <v>44033.369571759264</v>
      </c>
    </row>
    <row r="1480" spans="1:17" hidden="1" outlineLevel="1" x14ac:dyDescent="0.35">
      <c r="A1480" s="1">
        <v>43951</v>
      </c>
      <c r="B1480" t="s">
        <v>24</v>
      </c>
      <c r="C1480" t="s">
        <v>821</v>
      </c>
      <c r="F1480" t="s">
        <v>41</v>
      </c>
      <c r="G1480" t="s">
        <v>811</v>
      </c>
      <c r="H1480" t="s">
        <v>42</v>
      </c>
      <c r="J1480" s="2">
        <v>0</v>
      </c>
      <c r="K1480" s="3">
        <v>0.01</v>
      </c>
      <c r="P1480" t="s">
        <v>451</v>
      </c>
      <c r="Q1480" s="1">
        <v>44055.613159722219</v>
      </c>
    </row>
    <row r="1481" spans="1:17" hidden="1" outlineLevel="1" x14ac:dyDescent="0.35">
      <c r="A1481" s="1">
        <v>43982</v>
      </c>
      <c r="B1481" t="s">
        <v>24</v>
      </c>
      <c r="C1481" t="s">
        <v>822</v>
      </c>
      <c r="F1481" t="s">
        <v>41</v>
      </c>
      <c r="G1481" t="s">
        <v>811</v>
      </c>
      <c r="H1481" t="s">
        <v>42</v>
      </c>
      <c r="J1481" s="2">
        <v>0</v>
      </c>
      <c r="K1481" s="3">
        <v>0.01</v>
      </c>
      <c r="P1481" t="s">
        <v>451</v>
      </c>
      <c r="Q1481" s="1">
        <v>44055.613217592603</v>
      </c>
    </row>
    <row r="1482" spans="1:17" hidden="1" outlineLevel="1" x14ac:dyDescent="0.35">
      <c r="A1482" s="1">
        <v>44012</v>
      </c>
      <c r="B1482" t="s">
        <v>24</v>
      </c>
      <c r="C1482" t="s">
        <v>823</v>
      </c>
      <c r="F1482" t="s">
        <v>41</v>
      </c>
      <c r="G1482" t="s">
        <v>811</v>
      </c>
      <c r="H1482" t="s">
        <v>42</v>
      </c>
      <c r="J1482" s="2">
        <v>0</v>
      </c>
      <c r="K1482" s="3">
        <v>0.01</v>
      </c>
      <c r="P1482" t="s">
        <v>451</v>
      </c>
      <c r="Q1482" s="1">
        <v>44055.613310185188</v>
      </c>
    </row>
    <row r="1483" spans="1:17" hidden="1" outlineLevel="1" x14ac:dyDescent="0.35">
      <c r="A1483" s="1">
        <v>43647</v>
      </c>
      <c r="B1483" t="s">
        <v>17</v>
      </c>
      <c r="C1483" t="s">
        <v>18</v>
      </c>
      <c r="F1483" t="s">
        <v>19</v>
      </c>
      <c r="G1483" t="s">
        <v>824</v>
      </c>
      <c r="H1483" t="s">
        <v>21</v>
      </c>
      <c r="J1483" s="2">
        <v>0</v>
      </c>
      <c r="K1483" s="3">
        <v>342736.01</v>
      </c>
      <c r="P1483" t="s">
        <v>22</v>
      </c>
      <c r="Q1483" s="1">
        <v>44033.369571759264</v>
      </c>
    </row>
    <row r="1484" spans="1:17" hidden="1" outlineLevel="1" x14ac:dyDescent="0.35">
      <c r="A1484" s="1">
        <v>43950</v>
      </c>
      <c r="B1484" t="s">
        <v>24</v>
      </c>
      <c r="C1484" t="s">
        <v>834</v>
      </c>
      <c r="F1484" t="s">
        <v>461</v>
      </c>
      <c r="G1484" t="s">
        <v>824</v>
      </c>
      <c r="H1484" t="s">
        <v>39</v>
      </c>
      <c r="J1484" s="2">
        <v>0</v>
      </c>
      <c r="K1484" s="3">
        <v>100000</v>
      </c>
      <c r="P1484" t="s">
        <v>22</v>
      </c>
      <c r="Q1484" s="1">
        <v>44089.661076388889</v>
      </c>
    </row>
    <row r="1485" spans="1:17" hidden="1" outlineLevel="1" x14ac:dyDescent="0.35">
      <c r="A1485" s="1">
        <v>43951</v>
      </c>
      <c r="B1485" t="s">
        <v>24</v>
      </c>
      <c r="C1485" t="s">
        <v>835</v>
      </c>
      <c r="F1485" t="s">
        <v>41</v>
      </c>
      <c r="G1485" t="s">
        <v>824</v>
      </c>
      <c r="H1485" t="s">
        <v>42</v>
      </c>
      <c r="J1485" s="2">
        <v>0</v>
      </c>
      <c r="K1485" s="3">
        <v>6.15</v>
      </c>
      <c r="P1485" t="s">
        <v>451</v>
      </c>
      <c r="Q1485" s="1">
        <v>44055.614444444444</v>
      </c>
    </row>
    <row r="1486" spans="1:17" hidden="1" outlineLevel="1" x14ac:dyDescent="0.35">
      <c r="A1486" s="1">
        <v>43982</v>
      </c>
      <c r="B1486" t="s">
        <v>24</v>
      </c>
      <c r="C1486" t="s">
        <v>836</v>
      </c>
      <c r="F1486" t="s">
        <v>41</v>
      </c>
      <c r="G1486" t="s">
        <v>824</v>
      </c>
      <c r="H1486" t="s">
        <v>42</v>
      </c>
      <c r="J1486" s="2">
        <v>0</v>
      </c>
      <c r="K1486" s="3">
        <v>8.86</v>
      </c>
      <c r="P1486" t="s">
        <v>451</v>
      </c>
      <c r="Q1486" s="1">
        <v>44055.61451388889</v>
      </c>
    </row>
    <row r="1487" spans="1:17" hidden="1" outlineLevel="1" x14ac:dyDescent="0.35">
      <c r="A1487" s="1">
        <v>44012</v>
      </c>
      <c r="B1487" t="s">
        <v>24</v>
      </c>
      <c r="C1487" t="s">
        <v>837</v>
      </c>
      <c r="F1487" t="s">
        <v>41</v>
      </c>
      <c r="G1487" t="s">
        <v>824</v>
      </c>
      <c r="H1487" t="s">
        <v>42</v>
      </c>
      <c r="J1487" s="2">
        <v>0</v>
      </c>
      <c r="K1487" s="3">
        <v>8.57</v>
      </c>
      <c r="P1487" t="s">
        <v>451</v>
      </c>
      <c r="Q1487" s="1">
        <v>44055.614583333343</v>
      </c>
    </row>
    <row r="1488" spans="1:17" hidden="1" outlineLevel="1" x14ac:dyDescent="0.35">
      <c r="A1488" s="1">
        <v>43647</v>
      </c>
      <c r="B1488" t="s">
        <v>17</v>
      </c>
      <c r="C1488" t="s">
        <v>18</v>
      </c>
      <c r="F1488" t="s">
        <v>19</v>
      </c>
      <c r="G1488" t="s">
        <v>838</v>
      </c>
      <c r="H1488" t="s">
        <v>21</v>
      </c>
      <c r="J1488" s="2">
        <v>0</v>
      </c>
      <c r="K1488" s="3">
        <v>-124671.22</v>
      </c>
      <c r="P1488" t="s">
        <v>22</v>
      </c>
      <c r="Q1488" s="1">
        <v>44033.369571759264</v>
      </c>
    </row>
    <row r="1489" spans="1:17" hidden="1" outlineLevel="1" x14ac:dyDescent="0.35">
      <c r="A1489" s="1">
        <v>43647</v>
      </c>
      <c r="B1489" t="s">
        <v>17</v>
      </c>
      <c r="C1489" t="s">
        <v>18</v>
      </c>
      <c r="F1489" t="s">
        <v>19</v>
      </c>
      <c r="G1489" t="s">
        <v>838</v>
      </c>
      <c r="H1489" t="s">
        <v>21</v>
      </c>
      <c r="I1489" t="s">
        <v>471</v>
      </c>
      <c r="J1489" s="2">
        <v>172540.25</v>
      </c>
      <c r="K1489" s="3">
        <v>4514957.88</v>
      </c>
      <c r="P1489" t="s">
        <v>22</v>
      </c>
      <c r="Q1489" s="1">
        <v>44033.369571759264</v>
      </c>
    </row>
    <row r="1490" spans="1:17" hidden="1" outlineLevel="1" x14ac:dyDescent="0.35">
      <c r="A1490" s="1">
        <v>43864</v>
      </c>
      <c r="B1490" t="s">
        <v>24</v>
      </c>
      <c r="C1490" t="s">
        <v>871</v>
      </c>
      <c r="F1490" t="s">
        <v>840</v>
      </c>
      <c r="G1490" t="s">
        <v>838</v>
      </c>
      <c r="H1490" t="s">
        <v>35</v>
      </c>
      <c r="I1490" t="s">
        <v>471</v>
      </c>
      <c r="J1490" s="2">
        <v>5</v>
      </c>
      <c r="K1490" s="3">
        <v>125.88</v>
      </c>
      <c r="L1490" t="s">
        <v>750</v>
      </c>
      <c r="M1490" t="s">
        <v>31</v>
      </c>
      <c r="P1490" t="s">
        <v>22</v>
      </c>
      <c r="Q1490" s="1">
        <v>43949.722777777781</v>
      </c>
    </row>
    <row r="1491" spans="1:17" hidden="1" outlineLevel="1" x14ac:dyDescent="0.35">
      <c r="A1491" s="1">
        <v>43871</v>
      </c>
      <c r="B1491" t="s">
        <v>24</v>
      </c>
      <c r="C1491" t="s">
        <v>874</v>
      </c>
      <c r="D1491" t="s">
        <v>854</v>
      </c>
      <c r="F1491" t="s">
        <v>875</v>
      </c>
      <c r="G1491" t="s">
        <v>838</v>
      </c>
      <c r="H1491" t="s">
        <v>766</v>
      </c>
      <c r="I1491" t="s">
        <v>471</v>
      </c>
      <c r="J1491" s="2">
        <v>155.72</v>
      </c>
      <c r="K1491" s="3">
        <v>3896.89</v>
      </c>
      <c r="L1491" t="s">
        <v>750</v>
      </c>
      <c r="M1491" t="s">
        <v>31</v>
      </c>
      <c r="P1491" t="s">
        <v>22</v>
      </c>
      <c r="Q1491" s="1">
        <v>43949.722777777781</v>
      </c>
    </row>
    <row r="1492" spans="1:17" hidden="1" outlineLevel="1" x14ac:dyDescent="0.35">
      <c r="A1492" s="1">
        <v>43914</v>
      </c>
      <c r="B1492" t="s">
        <v>24</v>
      </c>
      <c r="C1492" t="s">
        <v>876</v>
      </c>
      <c r="F1492" t="s">
        <v>854</v>
      </c>
      <c r="G1492" t="s">
        <v>838</v>
      </c>
      <c r="H1492" t="s">
        <v>877</v>
      </c>
      <c r="I1492" t="s">
        <v>471</v>
      </c>
      <c r="J1492" s="2">
        <v>15289</v>
      </c>
      <c r="K1492" s="3">
        <v>425187.09</v>
      </c>
      <c r="L1492" t="s">
        <v>750</v>
      </c>
      <c r="M1492" t="s">
        <v>31</v>
      </c>
      <c r="P1492" t="s">
        <v>22</v>
      </c>
      <c r="Q1492" s="1">
        <v>43949.722777777781</v>
      </c>
    </row>
    <row r="1493" spans="1:17" hidden="1" outlineLevel="1" x14ac:dyDescent="0.35">
      <c r="A1493" s="1">
        <v>43914</v>
      </c>
      <c r="B1493" t="s">
        <v>24</v>
      </c>
      <c r="C1493" t="s">
        <v>878</v>
      </c>
      <c r="F1493" t="s">
        <v>854</v>
      </c>
      <c r="G1493" t="s">
        <v>838</v>
      </c>
      <c r="H1493" t="s">
        <v>877</v>
      </c>
      <c r="I1493" t="s">
        <v>471</v>
      </c>
      <c r="J1493" s="2">
        <v>756.26</v>
      </c>
      <c r="K1493" s="3">
        <v>21031.59</v>
      </c>
      <c r="L1493" t="s">
        <v>750</v>
      </c>
      <c r="M1493" t="s">
        <v>31</v>
      </c>
      <c r="P1493" t="s">
        <v>22</v>
      </c>
      <c r="Q1493" s="1">
        <v>43949.722777777781</v>
      </c>
    </row>
    <row r="1494" spans="1:17" hidden="1" outlineLevel="1" x14ac:dyDescent="0.35">
      <c r="A1494" s="1">
        <v>43994</v>
      </c>
      <c r="B1494" t="s">
        <v>24</v>
      </c>
      <c r="C1494" t="s">
        <v>879</v>
      </c>
      <c r="F1494" t="s">
        <v>461</v>
      </c>
      <c r="G1494" t="s">
        <v>838</v>
      </c>
      <c r="H1494" t="s">
        <v>39</v>
      </c>
      <c r="I1494" t="s">
        <v>471</v>
      </c>
      <c r="J1494" s="2">
        <v>50</v>
      </c>
      <c r="K1494" s="3">
        <v>1334</v>
      </c>
      <c r="P1494" t="s">
        <v>22</v>
      </c>
      <c r="Q1494" s="1">
        <v>44089.617928240739</v>
      </c>
    </row>
    <row r="1495" spans="1:17" hidden="1" outlineLevel="1" x14ac:dyDescent="0.35">
      <c r="A1495" s="1">
        <v>44012</v>
      </c>
      <c r="B1495" t="s">
        <v>722</v>
      </c>
      <c r="C1495" t="s">
        <v>723</v>
      </c>
      <c r="D1495" t="s">
        <v>724</v>
      </c>
      <c r="F1495" t="s">
        <v>880</v>
      </c>
      <c r="G1495" t="s">
        <v>838</v>
      </c>
      <c r="H1495" t="s">
        <v>881</v>
      </c>
      <c r="J1495" s="2">
        <v>0</v>
      </c>
      <c r="K1495" s="3">
        <v>435</v>
      </c>
      <c r="P1495" t="s">
        <v>22</v>
      </c>
      <c r="Q1495" s="1">
        <v>44092.62395833333</v>
      </c>
    </row>
    <row r="1496" spans="1:17" hidden="1" outlineLevel="1" x14ac:dyDescent="0.35">
      <c r="A1496" s="1">
        <v>44012</v>
      </c>
      <c r="B1496" t="s">
        <v>722</v>
      </c>
      <c r="C1496" t="s">
        <v>723</v>
      </c>
      <c r="D1496" t="s">
        <v>724</v>
      </c>
      <c r="F1496" t="s">
        <v>880</v>
      </c>
      <c r="G1496" t="s">
        <v>838</v>
      </c>
      <c r="H1496" t="s">
        <v>591</v>
      </c>
      <c r="J1496" s="2">
        <v>0</v>
      </c>
      <c r="K1496" s="3">
        <v>92992.99</v>
      </c>
      <c r="P1496" t="s">
        <v>22</v>
      </c>
      <c r="Q1496" s="1">
        <v>44092.624699074076</v>
      </c>
    </row>
    <row r="1497" spans="1:17" hidden="1" outlineLevel="1" x14ac:dyDescent="0.35">
      <c r="A1497" s="1">
        <v>43647</v>
      </c>
      <c r="B1497" t="s">
        <v>17</v>
      </c>
      <c r="C1497" t="s">
        <v>18</v>
      </c>
      <c r="F1497" t="s">
        <v>19</v>
      </c>
      <c r="G1497" t="s">
        <v>39</v>
      </c>
      <c r="H1497" t="s">
        <v>21</v>
      </c>
      <c r="J1497" s="2">
        <v>0</v>
      </c>
      <c r="K1497" s="3">
        <v>-1625278.09</v>
      </c>
      <c r="P1497" t="s">
        <v>22</v>
      </c>
      <c r="Q1497" s="1">
        <v>44033.369571759264</v>
      </c>
    </row>
    <row r="1498" spans="1:17" hidden="1" outlineLevel="1" x14ac:dyDescent="0.35">
      <c r="A1498" s="1">
        <v>43647</v>
      </c>
      <c r="B1498" t="s">
        <v>17</v>
      </c>
      <c r="C1498" t="s">
        <v>18</v>
      </c>
      <c r="F1498" t="s">
        <v>19</v>
      </c>
      <c r="G1498" t="s">
        <v>39</v>
      </c>
      <c r="H1498" t="s">
        <v>21</v>
      </c>
      <c r="I1498" t="s">
        <v>471</v>
      </c>
      <c r="J1498" s="2">
        <v>63142</v>
      </c>
      <c r="K1498" s="3">
        <v>1625278.09</v>
      </c>
      <c r="P1498" t="s">
        <v>22</v>
      </c>
      <c r="Q1498" s="1">
        <v>44033.369571759264</v>
      </c>
    </row>
    <row r="1499" spans="1:17" hidden="1" outlineLevel="1" x14ac:dyDescent="0.35">
      <c r="A1499" s="1">
        <v>43661</v>
      </c>
      <c r="B1499" t="s">
        <v>24</v>
      </c>
      <c r="C1499" t="s">
        <v>882</v>
      </c>
      <c r="F1499" t="s">
        <v>883</v>
      </c>
      <c r="G1499" t="s">
        <v>39</v>
      </c>
      <c r="H1499" t="s">
        <v>23</v>
      </c>
      <c r="J1499" s="2">
        <v>0</v>
      </c>
      <c r="K1499" s="3">
        <v>26227</v>
      </c>
      <c r="M1499" t="s">
        <v>31</v>
      </c>
      <c r="P1499" t="s">
        <v>22</v>
      </c>
      <c r="Q1499" s="1">
        <v>43949.722777777781</v>
      </c>
    </row>
    <row r="1500" spans="1:17" hidden="1" outlineLevel="1" x14ac:dyDescent="0.35">
      <c r="A1500" s="1">
        <v>43676</v>
      </c>
      <c r="B1500" t="s">
        <v>24</v>
      </c>
      <c r="C1500" t="s">
        <v>884</v>
      </c>
      <c r="F1500" t="s">
        <v>38</v>
      </c>
      <c r="G1500" t="s">
        <v>39</v>
      </c>
      <c r="H1500" t="s">
        <v>824</v>
      </c>
      <c r="J1500" s="2">
        <v>0</v>
      </c>
      <c r="K1500" s="3">
        <v>100000</v>
      </c>
      <c r="M1500" t="s">
        <v>31</v>
      </c>
      <c r="P1500" t="s">
        <v>22</v>
      </c>
      <c r="Q1500" s="1">
        <v>43889.652592592603</v>
      </c>
    </row>
    <row r="1501" spans="1:17" hidden="1" outlineLevel="1" x14ac:dyDescent="0.35">
      <c r="A1501" s="1">
        <v>43734</v>
      </c>
      <c r="B1501" t="s">
        <v>24</v>
      </c>
      <c r="C1501" t="s">
        <v>885</v>
      </c>
      <c r="F1501" t="s">
        <v>38</v>
      </c>
      <c r="G1501" t="s">
        <v>39</v>
      </c>
      <c r="H1501" t="s">
        <v>23</v>
      </c>
      <c r="J1501" s="2">
        <v>0</v>
      </c>
      <c r="K1501" s="3">
        <v>73979</v>
      </c>
      <c r="M1501" t="s">
        <v>31</v>
      </c>
      <c r="P1501" t="s">
        <v>22</v>
      </c>
      <c r="Q1501" s="1">
        <v>43949.722777777781</v>
      </c>
    </row>
    <row r="1502" spans="1:17" hidden="1" outlineLevel="1" x14ac:dyDescent="0.35">
      <c r="A1502" s="1">
        <v>43755</v>
      </c>
      <c r="B1502" t="s">
        <v>24</v>
      </c>
      <c r="C1502" t="s">
        <v>886</v>
      </c>
      <c r="F1502" t="s">
        <v>887</v>
      </c>
      <c r="G1502" t="s">
        <v>39</v>
      </c>
      <c r="H1502" t="s">
        <v>838</v>
      </c>
      <c r="I1502" t="s">
        <v>471</v>
      </c>
      <c r="J1502" s="2">
        <v>50000</v>
      </c>
      <c r="K1502" s="3">
        <v>1283500</v>
      </c>
      <c r="L1502" t="s">
        <v>750</v>
      </c>
      <c r="M1502" t="s">
        <v>31</v>
      </c>
      <c r="P1502" t="s">
        <v>22</v>
      </c>
      <c r="Q1502" s="1">
        <v>43949.722777777781</v>
      </c>
    </row>
    <row r="1503" spans="1:17" hidden="1" outlineLevel="1" x14ac:dyDescent="0.35">
      <c r="A1503" s="1">
        <v>43840</v>
      </c>
      <c r="B1503" t="s">
        <v>24</v>
      </c>
      <c r="C1503" t="s">
        <v>888</v>
      </c>
      <c r="D1503" t="s">
        <v>38</v>
      </c>
      <c r="F1503" t="s">
        <v>38</v>
      </c>
      <c r="G1503" t="s">
        <v>39</v>
      </c>
      <c r="H1503" t="s">
        <v>749</v>
      </c>
      <c r="J1503" s="2">
        <v>0</v>
      </c>
      <c r="K1503" s="3">
        <v>2701</v>
      </c>
      <c r="L1503" t="s">
        <v>750</v>
      </c>
      <c r="M1503" t="s">
        <v>31</v>
      </c>
      <c r="P1503" t="s">
        <v>22</v>
      </c>
      <c r="Q1503" s="1">
        <v>43949.722777777781</v>
      </c>
    </row>
    <row r="1504" spans="1:17" hidden="1" outlineLevel="1" x14ac:dyDescent="0.35">
      <c r="A1504" s="1">
        <v>43950</v>
      </c>
      <c r="B1504" t="s">
        <v>24</v>
      </c>
      <c r="C1504" t="s">
        <v>889</v>
      </c>
      <c r="F1504" t="s">
        <v>38</v>
      </c>
      <c r="G1504" t="s">
        <v>39</v>
      </c>
      <c r="H1504" t="s">
        <v>23</v>
      </c>
      <c r="J1504" s="2">
        <v>0</v>
      </c>
      <c r="K1504" s="3">
        <v>100000</v>
      </c>
      <c r="P1504" t="s">
        <v>22</v>
      </c>
      <c r="Q1504" s="1">
        <v>44089.660729166673</v>
      </c>
    </row>
    <row r="1505" spans="1:17" hidden="1" outlineLevel="1" x14ac:dyDescent="0.35">
      <c r="A1505" s="1">
        <v>43983</v>
      </c>
      <c r="B1505" t="s">
        <v>24</v>
      </c>
      <c r="C1505" t="s">
        <v>890</v>
      </c>
      <c r="D1505" t="s">
        <v>724</v>
      </c>
      <c r="F1505" t="s">
        <v>891</v>
      </c>
      <c r="G1505" t="s">
        <v>39</v>
      </c>
      <c r="H1505" t="s">
        <v>470</v>
      </c>
      <c r="I1505" t="s">
        <v>471</v>
      </c>
      <c r="J1505" s="2">
        <v>15000</v>
      </c>
      <c r="K1505" s="3">
        <v>402900</v>
      </c>
      <c r="P1505" t="s">
        <v>22</v>
      </c>
      <c r="Q1505" s="1">
        <v>44089.602337962962</v>
      </c>
    </row>
    <row r="1506" spans="1:17" hidden="1" outlineLevel="1" x14ac:dyDescent="0.35">
      <c r="A1506" s="1">
        <v>43994</v>
      </c>
      <c r="B1506" t="s">
        <v>24</v>
      </c>
      <c r="C1506" t="s">
        <v>892</v>
      </c>
      <c r="F1506" t="s">
        <v>893</v>
      </c>
      <c r="G1506" t="s">
        <v>39</v>
      </c>
      <c r="H1506" t="s">
        <v>470</v>
      </c>
      <c r="I1506" t="s">
        <v>471</v>
      </c>
      <c r="J1506" s="2">
        <v>50</v>
      </c>
      <c r="K1506" s="3">
        <v>1334</v>
      </c>
      <c r="P1506" t="s">
        <v>22</v>
      </c>
      <c r="Q1506" s="1">
        <v>44089.61078703704</v>
      </c>
    </row>
    <row r="1507" spans="1:17" hidden="1" outlineLevel="1" x14ac:dyDescent="0.35">
      <c r="A1507" s="1">
        <v>43647</v>
      </c>
      <c r="B1507" t="s">
        <v>17</v>
      </c>
      <c r="C1507" t="s">
        <v>18</v>
      </c>
      <c r="F1507" t="s">
        <v>19</v>
      </c>
      <c r="G1507" t="s">
        <v>48</v>
      </c>
      <c r="H1507" t="s">
        <v>21</v>
      </c>
      <c r="J1507" s="2">
        <v>0</v>
      </c>
      <c r="K1507" s="3">
        <v>38836.6</v>
      </c>
      <c r="P1507" t="s">
        <v>22</v>
      </c>
      <c r="Q1507" s="1">
        <v>44033.369571759264</v>
      </c>
    </row>
    <row r="1508" spans="1:17" hidden="1" outlineLevel="1" x14ac:dyDescent="0.35">
      <c r="A1508" s="1">
        <v>43647</v>
      </c>
      <c r="B1508" t="s">
        <v>17</v>
      </c>
      <c r="C1508" t="s">
        <v>18</v>
      </c>
      <c r="F1508" t="s">
        <v>19</v>
      </c>
      <c r="G1508" t="s">
        <v>48</v>
      </c>
      <c r="H1508" t="s">
        <v>21</v>
      </c>
      <c r="I1508" t="s">
        <v>471</v>
      </c>
      <c r="J1508" s="2">
        <v>5559.2</v>
      </c>
      <c r="K1508" s="3">
        <v>144180.10999999999</v>
      </c>
      <c r="P1508" t="s">
        <v>22</v>
      </c>
      <c r="Q1508" s="1">
        <v>44033.369571759264</v>
      </c>
    </row>
    <row r="1509" spans="1:17" hidden="1" outlineLevel="1" x14ac:dyDescent="0.35">
      <c r="A1509" s="1">
        <v>44012</v>
      </c>
      <c r="B1509" t="s">
        <v>894</v>
      </c>
      <c r="C1509" t="s">
        <v>1085</v>
      </c>
      <c r="D1509" t="s">
        <v>1086</v>
      </c>
      <c r="E1509" t="s">
        <v>447</v>
      </c>
      <c r="F1509" t="s">
        <v>896</v>
      </c>
      <c r="G1509" t="s">
        <v>48</v>
      </c>
      <c r="H1509" t="s">
        <v>897</v>
      </c>
      <c r="J1509" s="2">
        <v>0</v>
      </c>
      <c r="K1509" s="3">
        <v>-3160</v>
      </c>
      <c r="P1509" t="s">
        <v>22</v>
      </c>
      <c r="Q1509" s="1">
        <v>44089.646122685182</v>
      </c>
    </row>
    <row r="1510" spans="1:17" hidden="1" outlineLevel="1" x14ac:dyDescent="0.35">
      <c r="A1510" s="1">
        <v>43647</v>
      </c>
      <c r="B1510" t="s">
        <v>17</v>
      </c>
      <c r="C1510" t="s">
        <v>18</v>
      </c>
      <c r="F1510" t="s">
        <v>19</v>
      </c>
      <c r="G1510" t="s">
        <v>877</v>
      </c>
      <c r="H1510" t="s">
        <v>21</v>
      </c>
      <c r="J1510" s="2">
        <v>0</v>
      </c>
      <c r="K1510" s="3">
        <v>-47.68</v>
      </c>
      <c r="P1510" t="s">
        <v>22</v>
      </c>
      <c r="Q1510" s="1">
        <v>44033.369571759264</v>
      </c>
    </row>
    <row r="1511" spans="1:17" hidden="1" outlineLevel="1" x14ac:dyDescent="0.35">
      <c r="A1511" s="1">
        <v>43647</v>
      </c>
      <c r="B1511" t="s">
        <v>17</v>
      </c>
      <c r="C1511" t="s">
        <v>18</v>
      </c>
      <c r="F1511" t="s">
        <v>19</v>
      </c>
      <c r="G1511" t="s">
        <v>877</v>
      </c>
      <c r="H1511" t="s">
        <v>21</v>
      </c>
      <c r="I1511" t="s">
        <v>471</v>
      </c>
      <c r="J1511" s="2">
        <v>0</v>
      </c>
      <c r="K1511" s="3">
        <v>47.68</v>
      </c>
      <c r="P1511" t="s">
        <v>22</v>
      </c>
      <c r="Q1511" s="1">
        <v>44033.369571759264</v>
      </c>
    </row>
    <row r="1512" spans="1:17" hidden="1" outlineLevel="1" x14ac:dyDescent="0.35">
      <c r="A1512" s="1">
        <v>43914</v>
      </c>
      <c r="B1512" t="s">
        <v>24</v>
      </c>
      <c r="C1512" t="s">
        <v>1087</v>
      </c>
      <c r="F1512" t="s">
        <v>1088</v>
      </c>
      <c r="G1512" t="s">
        <v>877</v>
      </c>
      <c r="H1512" t="s">
        <v>838</v>
      </c>
      <c r="I1512" t="s">
        <v>471</v>
      </c>
      <c r="J1512" s="2">
        <v>378.13</v>
      </c>
      <c r="K1512" s="3">
        <v>10515.8</v>
      </c>
      <c r="L1512" t="s">
        <v>750</v>
      </c>
      <c r="M1512" t="s">
        <v>31</v>
      </c>
      <c r="P1512" t="s">
        <v>22</v>
      </c>
      <c r="Q1512" s="1">
        <v>43949.722777777781</v>
      </c>
    </row>
    <row r="1513" spans="1:17" hidden="1" outlineLevel="1" x14ac:dyDescent="0.35">
      <c r="A1513" s="1">
        <v>43914</v>
      </c>
      <c r="B1513" t="s">
        <v>24</v>
      </c>
      <c r="C1513" t="s">
        <v>1089</v>
      </c>
      <c r="F1513" t="s">
        <v>1088</v>
      </c>
      <c r="G1513" t="s">
        <v>877</v>
      </c>
      <c r="H1513" t="s">
        <v>838</v>
      </c>
      <c r="I1513" t="s">
        <v>471</v>
      </c>
      <c r="J1513" s="2">
        <v>4308</v>
      </c>
      <c r="K1513" s="3">
        <v>119805.48</v>
      </c>
      <c r="L1513" t="s">
        <v>750</v>
      </c>
      <c r="M1513" t="s">
        <v>31</v>
      </c>
      <c r="P1513" t="s">
        <v>22</v>
      </c>
      <c r="Q1513" s="1">
        <v>43949.722777777781</v>
      </c>
    </row>
    <row r="1514" spans="1:17" hidden="1" outlineLevel="1" x14ac:dyDescent="0.35">
      <c r="A1514" s="1">
        <v>43914</v>
      </c>
      <c r="B1514" t="s">
        <v>24</v>
      </c>
      <c r="C1514" t="s">
        <v>1090</v>
      </c>
      <c r="F1514" t="s">
        <v>1088</v>
      </c>
      <c r="G1514" t="s">
        <v>877</v>
      </c>
      <c r="H1514" t="s">
        <v>838</v>
      </c>
      <c r="I1514" t="s">
        <v>471</v>
      </c>
      <c r="J1514" s="2">
        <v>8085</v>
      </c>
      <c r="K1514" s="3">
        <v>224843.85</v>
      </c>
      <c r="L1514" t="s">
        <v>750</v>
      </c>
      <c r="M1514" t="s">
        <v>31</v>
      </c>
      <c r="P1514" t="s">
        <v>22</v>
      </c>
      <c r="Q1514" s="1">
        <v>43949.722777777781</v>
      </c>
    </row>
    <row r="1515" spans="1:17" hidden="1" outlineLevel="1" x14ac:dyDescent="0.35">
      <c r="A1515" s="1">
        <v>43914</v>
      </c>
      <c r="B1515" t="s">
        <v>24</v>
      </c>
      <c r="C1515" t="s">
        <v>1091</v>
      </c>
      <c r="F1515" t="s">
        <v>1088</v>
      </c>
      <c r="G1515" t="s">
        <v>877</v>
      </c>
      <c r="H1515" t="s">
        <v>838</v>
      </c>
      <c r="I1515" t="s">
        <v>471</v>
      </c>
      <c r="J1515" s="2">
        <v>100</v>
      </c>
      <c r="K1515" s="3">
        <v>2781</v>
      </c>
      <c r="L1515" t="s">
        <v>750</v>
      </c>
      <c r="M1515" t="s">
        <v>31</v>
      </c>
      <c r="P1515" t="s">
        <v>22</v>
      </c>
      <c r="Q1515" s="1">
        <v>43949.722777777781</v>
      </c>
    </row>
    <row r="1516" spans="1:17" hidden="1" outlineLevel="1" x14ac:dyDescent="0.35">
      <c r="A1516" s="1">
        <v>43914</v>
      </c>
      <c r="B1516" t="s">
        <v>24</v>
      </c>
      <c r="C1516" t="s">
        <v>1096</v>
      </c>
      <c r="F1516" t="s">
        <v>1088</v>
      </c>
      <c r="G1516" t="s">
        <v>877</v>
      </c>
      <c r="H1516" t="s">
        <v>838</v>
      </c>
      <c r="I1516" t="s">
        <v>471</v>
      </c>
      <c r="J1516" s="2">
        <v>280</v>
      </c>
      <c r="K1516" s="3">
        <v>7786.8</v>
      </c>
      <c r="L1516" t="s">
        <v>750</v>
      </c>
      <c r="M1516" t="s">
        <v>31</v>
      </c>
      <c r="P1516" t="s">
        <v>22</v>
      </c>
      <c r="Q1516" s="1">
        <v>43949.722777777781</v>
      </c>
    </row>
    <row r="1517" spans="1:17" hidden="1" outlineLevel="1" x14ac:dyDescent="0.35">
      <c r="A1517" s="1">
        <v>43914</v>
      </c>
      <c r="B1517" t="s">
        <v>24</v>
      </c>
      <c r="C1517" t="s">
        <v>1097</v>
      </c>
      <c r="F1517" t="s">
        <v>1088</v>
      </c>
      <c r="G1517" t="s">
        <v>877</v>
      </c>
      <c r="H1517" t="s">
        <v>838</v>
      </c>
      <c r="I1517" t="s">
        <v>471</v>
      </c>
      <c r="J1517" s="2">
        <v>378.13</v>
      </c>
      <c r="K1517" s="3">
        <v>10515.8</v>
      </c>
      <c r="L1517" t="s">
        <v>750</v>
      </c>
      <c r="M1517" t="s">
        <v>31</v>
      </c>
      <c r="P1517" t="s">
        <v>22</v>
      </c>
      <c r="Q1517" s="1">
        <v>43949.722777777781</v>
      </c>
    </row>
    <row r="1518" spans="1:17" hidden="1" outlineLevel="1" x14ac:dyDescent="0.35">
      <c r="A1518" s="1">
        <v>43914</v>
      </c>
      <c r="B1518" t="s">
        <v>24</v>
      </c>
      <c r="C1518" t="s">
        <v>1098</v>
      </c>
      <c r="F1518" t="s">
        <v>1088</v>
      </c>
      <c r="G1518" t="s">
        <v>877</v>
      </c>
      <c r="H1518" t="s">
        <v>838</v>
      </c>
      <c r="I1518" t="s">
        <v>471</v>
      </c>
      <c r="J1518" s="2">
        <v>276</v>
      </c>
      <c r="K1518" s="3">
        <v>7675.56</v>
      </c>
      <c r="L1518" t="s">
        <v>750</v>
      </c>
      <c r="M1518" t="s">
        <v>31</v>
      </c>
      <c r="P1518" t="s">
        <v>22</v>
      </c>
      <c r="Q1518" s="1">
        <v>43949.722777777781</v>
      </c>
    </row>
    <row r="1519" spans="1:17" hidden="1" outlineLevel="1" x14ac:dyDescent="0.35">
      <c r="A1519" s="1">
        <v>43647</v>
      </c>
      <c r="B1519" t="s">
        <v>17</v>
      </c>
      <c r="C1519" t="s">
        <v>18</v>
      </c>
      <c r="F1519" t="s">
        <v>19</v>
      </c>
      <c r="G1519" t="s">
        <v>1099</v>
      </c>
      <c r="H1519" t="s">
        <v>21</v>
      </c>
      <c r="J1519" s="2">
        <v>0</v>
      </c>
      <c r="K1519" s="3">
        <v>34402.5</v>
      </c>
      <c r="P1519" t="s">
        <v>22</v>
      </c>
      <c r="Q1519" s="1">
        <v>44033.369571759264</v>
      </c>
    </row>
    <row r="1520" spans="1:17" hidden="1" outlineLevel="1" x14ac:dyDescent="0.35">
      <c r="A1520" s="1">
        <v>43647</v>
      </c>
      <c r="B1520" t="s">
        <v>17</v>
      </c>
      <c r="C1520" t="s">
        <v>18</v>
      </c>
      <c r="F1520" t="s">
        <v>19</v>
      </c>
      <c r="G1520" t="s">
        <v>1099</v>
      </c>
      <c r="H1520" t="s">
        <v>21</v>
      </c>
      <c r="I1520" t="s">
        <v>471</v>
      </c>
      <c r="J1520" s="2">
        <v>1500</v>
      </c>
      <c r="K1520" s="3">
        <v>43260</v>
      </c>
      <c r="P1520" t="s">
        <v>22</v>
      </c>
      <c r="Q1520" s="1">
        <v>44033.369571759264</v>
      </c>
    </row>
    <row r="1521" spans="1:17" hidden="1" outlineLevel="1" x14ac:dyDescent="0.35">
      <c r="A1521" s="1">
        <v>43676</v>
      </c>
      <c r="B1521" t="s">
        <v>24</v>
      </c>
      <c r="C1521" t="s">
        <v>1151</v>
      </c>
      <c r="D1521" t="s">
        <v>1152</v>
      </c>
      <c r="F1521" t="s">
        <v>1153</v>
      </c>
      <c r="G1521" t="s">
        <v>1103</v>
      </c>
      <c r="H1521" t="s">
        <v>23</v>
      </c>
      <c r="J1521" s="2">
        <v>0</v>
      </c>
      <c r="K1521" s="3">
        <v>3497</v>
      </c>
      <c r="P1521" t="s">
        <v>22</v>
      </c>
      <c r="Q1521" s="1">
        <v>43950.387291666673</v>
      </c>
    </row>
    <row r="1522" spans="1:17" hidden="1" outlineLevel="1" x14ac:dyDescent="0.35">
      <c r="A1522" s="1">
        <v>43676</v>
      </c>
      <c r="B1522" t="s">
        <v>24</v>
      </c>
      <c r="C1522" t="s">
        <v>1154</v>
      </c>
      <c r="D1522" t="s">
        <v>1155</v>
      </c>
      <c r="F1522" t="s">
        <v>1156</v>
      </c>
      <c r="G1522" t="s">
        <v>1103</v>
      </c>
      <c r="H1522" t="s">
        <v>23</v>
      </c>
      <c r="J1522" s="2">
        <v>0</v>
      </c>
      <c r="K1522" s="3">
        <v>17902</v>
      </c>
      <c r="M1522" t="s">
        <v>31</v>
      </c>
      <c r="P1522" t="s">
        <v>22</v>
      </c>
      <c r="Q1522" s="1">
        <v>43889.652592592603</v>
      </c>
    </row>
    <row r="1523" spans="1:17" hidden="1" outlineLevel="1" x14ac:dyDescent="0.35">
      <c r="A1523" s="1">
        <v>43676</v>
      </c>
      <c r="B1523" t="s">
        <v>24</v>
      </c>
      <c r="C1523" t="s">
        <v>1161</v>
      </c>
      <c r="D1523" t="s">
        <v>1162</v>
      </c>
      <c r="F1523" t="s">
        <v>1163</v>
      </c>
      <c r="G1523" t="s">
        <v>1103</v>
      </c>
      <c r="H1523" t="s">
        <v>470</v>
      </c>
      <c r="I1523" t="s">
        <v>471</v>
      </c>
      <c r="J1523" s="2">
        <v>288</v>
      </c>
      <c r="K1523" s="3">
        <v>7387.2</v>
      </c>
      <c r="M1523" t="s">
        <v>31</v>
      </c>
      <c r="P1523" t="s">
        <v>22</v>
      </c>
      <c r="Q1523" s="1">
        <v>43949.722777777781</v>
      </c>
    </row>
    <row r="1524" spans="1:17" hidden="1" outlineLevel="1" x14ac:dyDescent="0.35">
      <c r="A1524" s="1">
        <v>43676</v>
      </c>
      <c r="B1524" t="s">
        <v>24</v>
      </c>
      <c r="C1524" t="s">
        <v>1165</v>
      </c>
      <c r="D1524" t="s">
        <v>1166</v>
      </c>
      <c r="F1524" t="s">
        <v>1167</v>
      </c>
      <c r="G1524" t="s">
        <v>1103</v>
      </c>
      <c r="H1524" t="s">
        <v>470</v>
      </c>
      <c r="I1524" t="s">
        <v>471</v>
      </c>
      <c r="J1524" s="2">
        <v>290</v>
      </c>
      <c r="K1524" s="3">
        <v>7438.5</v>
      </c>
      <c r="M1524" t="s">
        <v>31</v>
      </c>
      <c r="P1524" t="s">
        <v>22</v>
      </c>
      <c r="Q1524" s="1">
        <v>43889.652592592603</v>
      </c>
    </row>
    <row r="1525" spans="1:17" hidden="1" outlineLevel="1" x14ac:dyDescent="0.35">
      <c r="A1525" s="1">
        <v>43700</v>
      </c>
      <c r="B1525" t="s">
        <v>24</v>
      </c>
      <c r="C1525" t="s">
        <v>1181</v>
      </c>
      <c r="D1525" t="s">
        <v>1182</v>
      </c>
      <c r="F1525" t="s">
        <v>1183</v>
      </c>
      <c r="G1525" t="s">
        <v>1103</v>
      </c>
      <c r="H1525" t="s">
        <v>23</v>
      </c>
      <c r="J1525" s="2">
        <v>0</v>
      </c>
      <c r="K1525" s="3">
        <v>1599.18</v>
      </c>
      <c r="M1525" t="s">
        <v>31</v>
      </c>
      <c r="P1525" t="s">
        <v>22</v>
      </c>
      <c r="Q1525" s="1">
        <v>43889.652592592603</v>
      </c>
    </row>
    <row r="1526" spans="1:17" hidden="1" outlineLevel="1" x14ac:dyDescent="0.35">
      <c r="A1526" s="1">
        <v>43700</v>
      </c>
      <c r="B1526" t="s">
        <v>24</v>
      </c>
      <c r="C1526" t="s">
        <v>1184</v>
      </c>
      <c r="D1526" t="s">
        <v>1185</v>
      </c>
      <c r="F1526" t="s">
        <v>1186</v>
      </c>
      <c r="G1526" t="s">
        <v>1103</v>
      </c>
      <c r="H1526" t="s">
        <v>470</v>
      </c>
      <c r="I1526" t="s">
        <v>471</v>
      </c>
      <c r="J1526" s="2">
        <v>2970</v>
      </c>
      <c r="K1526" s="3">
        <v>76522.05</v>
      </c>
      <c r="M1526" t="s">
        <v>31</v>
      </c>
      <c r="P1526" t="s">
        <v>22</v>
      </c>
      <c r="Q1526" s="1">
        <v>43889.652592592603</v>
      </c>
    </row>
    <row r="1527" spans="1:17" hidden="1" outlineLevel="1" x14ac:dyDescent="0.35">
      <c r="A1527" s="1">
        <v>43712</v>
      </c>
      <c r="B1527" t="s">
        <v>24</v>
      </c>
      <c r="C1527" t="s">
        <v>1190</v>
      </c>
      <c r="D1527" t="s">
        <v>1158</v>
      </c>
      <c r="F1527" t="s">
        <v>1191</v>
      </c>
      <c r="G1527" t="s">
        <v>1103</v>
      </c>
      <c r="H1527" t="s">
        <v>23</v>
      </c>
      <c r="J1527" s="2">
        <v>0</v>
      </c>
      <c r="K1527" s="3">
        <v>131861</v>
      </c>
      <c r="M1527" t="s">
        <v>31</v>
      </c>
      <c r="P1527" t="s">
        <v>22</v>
      </c>
      <c r="Q1527" s="1">
        <v>43889.652592592603</v>
      </c>
    </row>
    <row r="1528" spans="1:17" hidden="1" outlineLevel="1" x14ac:dyDescent="0.35">
      <c r="A1528" s="1">
        <v>43712</v>
      </c>
      <c r="B1528" t="s">
        <v>24</v>
      </c>
      <c r="C1528" t="s">
        <v>1192</v>
      </c>
      <c r="D1528" t="s">
        <v>1193</v>
      </c>
      <c r="F1528" t="s">
        <v>1194</v>
      </c>
      <c r="G1528" t="s">
        <v>1103</v>
      </c>
      <c r="H1528" t="s">
        <v>23</v>
      </c>
      <c r="J1528" s="2">
        <v>0</v>
      </c>
      <c r="K1528" s="3">
        <v>1708</v>
      </c>
      <c r="M1528" t="s">
        <v>31</v>
      </c>
      <c r="P1528" t="s">
        <v>22</v>
      </c>
      <c r="Q1528" s="1">
        <v>43889.652592592603</v>
      </c>
    </row>
    <row r="1529" spans="1:17" hidden="1" outlineLevel="1" x14ac:dyDescent="0.35">
      <c r="A1529" s="1">
        <v>43712</v>
      </c>
      <c r="B1529" t="s">
        <v>24</v>
      </c>
      <c r="C1529" t="s">
        <v>1195</v>
      </c>
      <c r="D1529" t="s">
        <v>1196</v>
      </c>
      <c r="F1529" t="s">
        <v>1197</v>
      </c>
      <c r="G1529" t="s">
        <v>1103</v>
      </c>
      <c r="H1529" t="s">
        <v>23</v>
      </c>
      <c r="J1529" s="2">
        <v>0</v>
      </c>
      <c r="K1529" s="3">
        <v>1000</v>
      </c>
      <c r="M1529" t="s">
        <v>31</v>
      </c>
      <c r="P1529" t="s">
        <v>22</v>
      </c>
      <c r="Q1529" s="1">
        <v>43889.652592592603</v>
      </c>
    </row>
    <row r="1530" spans="1:17" hidden="1" outlineLevel="1" x14ac:dyDescent="0.35">
      <c r="A1530" s="1">
        <v>43712</v>
      </c>
      <c r="B1530" t="s">
        <v>24</v>
      </c>
      <c r="C1530" t="s">
        <v>1198</v>
      </c>
      <c r="D1530" t="s">
        <v>1199</v>
      </c>
      <c r="F1530" t="s">
        <v>1200</v>
      </c>
      <c r="G1530" t="s">
        <v>1103</v>
      </c>
      <c r="H1530" t="s">
        <v>470</v>
      </c>
      <c r="I1530" t="s">
        <v>471</v>
      </c>
      <c r="J1530" s="2">
        <v>88.4</v>
      </c>
      <c r="K1530" s="3">
        <v>2283.81</v>
      </c>
      <c r="M1530" t="s">
        <v>31</v>
      </c>
      <c r="P1530" t="s">
        <v>22</v>
      </c>
      <c r="Q1530" s="1">
        <v>43889.652592592603</v>
      </c>
    </row>
    <row r="1531" spans="1:17" hidden="1" outlineLevel="1" x14ac:dyDescent="0.35">
      <c r="A1531" s="1">
        <v>43714</v>
      </c>
      <c r="B1531" t="s">
        <v>24</v>
      </c>
      <c r="C1531" t="s">
        <v>1203</v>
      </c>
      <c r="D1531" t="s">
        <v>1185</v>
      </c>
      <c r="F1531" t="s">
        <v>1204</v>
      </c>
      <c r="G1531" t="s">
        <v>1103</v>
      </c>
      <c r="H1531" t="s">
        <v>470</v>
      </c>
      <c r="I1531" t="s">
        <v>471</v>
      </c>
      <c r="J1531" s="2">
        <v>1568.52</v>
      </c>
      <c r="K1531" s="3">
        <v>40522.71</v>
      </c>
      <c r="M1531" t="s">
        <v>31</v>
      </c>
      <c r="P1531" t="s">
        <v>22</v>
      </c>
      <c r="Q1531" s="1">
        <v>43889.652592592603</v>
      </c>
    </row>
    <row r="1532" spans="1:17" hidden="1" outlineLevel="1" x14ac:dyDescent="0.35">
      <c r="A1532" s="1">
        <v>43724</v>
      </c>
      <c r="B1532" t="s">
        <v>24</v>
      </c>
      <c r="C1532" t="s">
        <v>1214</v>
      </c>
      <c r="D1532" t="s">
        <v>1196</v>
      </c>
      <c r="F1532" t="s">
        <v>1215</v>
      </c>
      <c r="G1532" t="s">
        <v>1103</v>
      </c>
      <c r="H1532" t="s">
        <v>23</v>
      </c>
      <c r="J1532" s="2">
        <v>0</v>
      </c>
      <c r="K1532" s="3">
        <v>784</v>
      </c>
      <c r="M1532" t="s">
        <v>31</v>
      </c>
      <c r="P1532" t="s">
        <v>22</v>
      </c>
      <c r="Q1532" s="1">
        <v>43889.652592592603</v>
      </c>
    </row>
    <row r="1533" spans="1:17" hidden="1" outlineLevel="1" x14ac:dyDescent="0.35">
      <c r="A1533" s="1">
        <v>43724</v>
      </c>
      <c r="B1533" t="s">
        <v>24</v>
      </c>
      <c r="C1533" t="s">
        <v>1216</v>
      </c>
      <c r="D1533" t="s">
        <v>1217</v>
      </c>
      <c r="F1533" t="s">
        <v>1218</v>
      </c>
      <c r="G1533" t="s">
        <v>1103</v>
      </c>
      <c r="H1533" t="s">
        <v>23</v>
      </c>
      <c r="J1533" s="2">
        <v>0</v>
      </c>
      <c r="K1533" s="3">
        <v>3497</v>
      </c>
      <c r="M1533" t="s">
        <v>31</v>
      </c>
      <c r="P1533" t="s">
        <v>22</v>
      </c>
      <c r="Q1533" s="1">
        <v>43889.652592592603</v>
      </c>
    </row>
    <row r="1534" spans="1:17" hidden="1" outlineLevel="1" x14ac:dyDescent="0.35">
      <c r="A1534" s="1">
        <v>43724</v>
      </c>
      <c r="B1534" t="s">
        <v>24</v>
      </c>
      <c r="C1534" t="s">
        <v>1219</v>
      </c>
      <c r="D1534" t="s">
        <v>1220</v>
      </c>
      <c r="F1534" t="s">
        <v>1221</v>
      </c>
      <c r="G1534" t="s">
        <v>1103</v>
      </c>
      <c r="H1534" t="s">
        <v>23</v>
      </c>
      <c r="J1534" s="2">
        <v>0</v>
      </c>
      <c r="K1534" s="3">
        <v>2000</v>
      </c>
      <c r="M1534" t="s">
        <v>31</v>
      </c>
      <c r="P1534" t="s">
        <v>22</v>
      </c>
      <c r="Q1534" s="1">
        <v>43889.652592592603</v>
      </c>
    </row>
    <row r="1535" spans="1:17" hidden="1" outlineLevel="1" x14ac:dyDescent="0.35">
      <c r="A1535" s="1">
        <v>43724</v>
      </c>
      <c r="B1535" t="s">
        <v>24</v>
      </c>
      <c r="C1535" t="s">
        <v>1222</v>
      </c>
      <c r="D1535" t="s">
        <v>1182</v>
      </c>
      <c r="F1535" t="s">
        <v>1223</v>
      </c>
      <c r="G1535" t="s">
        <v>1103</v>
      </c>
      <c r="H1535" t="s">
        <v>23</v>
      </c>
      <c r="J1535" s="2">
        <v>0</v>
      </c>
      <c r="K1535" s="3">
        <v>1403.98</v>
      </c>
      <c r="M1535" t="s">
        <v>31</v>
      </c>
      <c r="P1535" t="s">
        <v>22</v>
      </c>
      <c r="Q1535" s="1">
        <v>43949.722777777781</v>
      </c>
    </row>
    <row r="1536" spans="1:17" hidden="1" outlineLevel="1" x14ac:dyDescent="0.35">
      <c r="A1536" s="1">
        <v>43748</v>
      </c>
      <c r="B1536" t="s">
        <v>24</v>
      </c>
      <c r="C1536" t="s">
        <v>1243</v>
      </c>
      <c r="D1536" t="s">
        <v>1196</v>
      </c>
      <c r="F1536" t="s">
        <v>1244</v>
      </c>
      <c r="G1536" t="s">
        <v>1103</v>
      </c>
      <c r="H1536" t="s">
        <v>23</v>
      </c>
      <c r="J1536" s="2">
        <v>0</v>
      </c>
      <c r="K1536" s="3">
        <v>1052</v>
      </c>
      <c r="M1536" t="s">
        <v>31</v>
      </c>
      <c r="P1536" t="s">
        <v>22</v>
      </c>
      <c r="Q1536" s="1">
        <v>43889.652592592603</v>
      </c>
    </row>
    <row r="1537" spans="1:17" hidden="1" outlineLevel="1" x14ac:dyDescent="0.35">
      <c r="A1537" s="1">
        <v>43748</v>
      </c>
      <c r="B1537" t="s">
        <v>24</v>
      </c>
      <c r="C1537" t="s">
        <v>1245</v>
      </c>
      <c r="D1537" t="s">
        <v>1193</v>
      </c>
      <c r="F1537" t="s">
        <v>1246</v>
      </c>
      <c r="G1537" t="s">
        <v>1103</v>
      </c>
      <c r="H1537" t="s">
        <v>23</v>
      </c>
      <c r="J1537" s="2">
        <v>0</v>
      </c>
      <c r="K1537" s="3">
        <v>4080</v>
      </c>
      <c r="M1537" t="s">
        <v>31</v>
      </c>
      <c r="P1537" t="s">
        <v>22</v>
      </c>
      <c r="Q1537" s="1">
        <v>43889.652592592603</v>
      </c>
    </row>
    <row r="1538" spans="1:17" hidden="1" outlineLevel="1" x14ac:dyDescent="0.35">
      <c r="A1538" s="1">
        <v>43748</v>
      </c>
      <c r="B1538" t="s">
        <v>24</v>
      </c>
      <c r="C1538" t="s">
        <v>1247</v>
      </c>
      <c r="D1538" t="s">
        <v>1248</v>
      </c>
      <c r="F1538" t="s">
        <v>1249</v>
      </c>
      <c r="G1538" t="s">
        <v>1103</v>
      </c>
      <c r="H1538" t="s">
        <v>470</v>
      </c>
      <c r="I1538" t="s">
        <v>471</v>
      </c>
      <c r="J1538" s="2">
        <v>952.86</v>
      </c>
      <c r="K1538" s="3">
        <v>24669.55</v>
      </c>
      <c r="M1538" t="s">
        <v>31</v>
      </c>
      <c r="P1538" t="s">
        <v>22</v>
      </c>
      <c r="Q1538" s="1">
        <v>43889.652592592603</v>
      </c>
    </row>
    <row r="1539" spans="1:17" hidden="1" outlineLevel="1" x14ac:dyDescent="0.35">
      <c r="A1539" s="1">
        <v>43763</v>
      </c>
      <c r="B1539" t="s">
        <v>24</v>
      </c>
      <c r="C1539" t="s">
        <v>1265</v>
      </c>
      <c r="D1539" t="s">
        <v>1266</v>
      </c>
      <c r="F1539" t="s">
        <v>1267</v>
      </c>
      <c r="G1539" t="s">
        <v>1103</v>
      </c>
      <c r="H1539" t="s">
        <v>23</v>
      </c>
      <c r="J1539" s="2">
        <v>0</v>
      </c>
      <c r="K1539" s="3">
        <v>73309</v>
      </c>
      <c r="M1539" t="s">
        <v>31</v>
      </c>
      <c r="P1539" t="s">
        <v>22</v>
      </c>
      <c r="Q1539" s="1">
        <v>43889.652592592603</v>
      </c>
    </row>
    <row r="1540" spans="1:17" hidden="1" outlineLevel="1" x14ac:dyDescent="0.35">
      <c r="A1540" s="1">
        <v>43763</v>
      </c>
      <c r="B1540" t="s">
        <v>24</v>
      </c>
      <c r="C1540" t="s">
        <v>1268</v>
      </c>
      <c r="D1540" t="s">
        <v>1266</v>
      </c>
      <c r="F1540" t="s">
        <v>1269</v>
      </c>
      <c r="G1540" t="s">
        <v>1103</v>
      </c>
      <c r="H1540" t="s">
        <v>23</v>
      </c>
      <c r="J1540" s="2">
        <v>0</v>
      </c>
      <c r="K1540" s="3">
        <v>5409</v>
      </c>
      <c r="M1540" t="s">
        <v>31</v>
      </c>
      <c r="P1540" t="s">
        <v>22</v>
      </c>
      <c r="Q1540" s="1">
        <v>43889.652592592603</v>
      </c>
    </row>
    <row r="1541" spans="1:17" hidden="1" outlineLevel="1" x14ac:dyDescent="0.35">
      <c r="A1541" s="1">
        <v>43763</v>
      </c>
      <c r="B1541" t="s">
        <v>24</v>
      </c>
      <c r="C1541" t="s">
        <v>1270</v>
      </c>
      <c r="D1541" t="s">
        <v>1158</v>
      </c>
      <c r="F1541" t="s">
        <v>1271</v>
      </c>
      <c r="G1541" t="s">
        <v>1103</v>
      </c>
      <c r="H1541" t="s">
        <v>23</v>
      </c>
      <c r="J1541" s="2">
        <v>0</v>
      </c>
      <c r="K1541" s="3">
        <v>197331.64</v>
      </c>
      <c r="M1541" t="s">
        <v>31</v>
      </c>
      <c r="P1541" t="s">
        <v>22</v>
      </c>
      <c r="Q1541" s="1">
        <v>43889.652592592603</v>
      </c>
    </row>
    <row r="1542" spans="1:17" hidden="1" outlineLevel="1" x14ac:dyDescent="0.35">
      <c r="A1542" s="1">
        <v>43763</v>
      </c>
      <c r="B1542" t="s">
        <v>24</v>
      </c>
      <c r="C1542" t="s">
        <v>1272</v>
      </c>
      <c r="D1542" t="s">
        <v>1178</v>
      </c>
      <c r="F1542" t="s">
        <v>1273</v>
      </c>
      <c r="G1542" t="s">
        <v>1103</v>
      </c>
      <c r="H1542" t="s">
        <v>23</v>
      </c>
      <c r="J1542" s="2">
        <v>0</v>
      </c>
      <c r="K1542" s="3">
        <v>325</v>
      </c>
      <c r="M1542" t="s">
        <v>31</v>
      </c>
      <c r="P1542" t="s">
        <v>22</v>
      </c>
      <c r="Q1542" s="1">
        <v>43889.652592592603</v>
      </c>
    </row>
    <row r="1543" spans="1:17" hidden="1" outlineLevel="1" x14ac:dyDescent="0.35">
      <c r="A1543" s="1">
        <v>43763</v>
      </c>
      <c r="B1543" t="s">
        <v>24</v>
      </c>
      <c r="C1543" t="s">
        <v>1274</v>
      </c>
      <c r="D1543" t="s">
        <v>1182</v>
      </c>
      <c r="F1543" t="s">
        <v>1275</v>
      </c>
      <c r="G1543" t="s">
        <v>1103</v>
      </c>
      <c r="H1543" t="s">
        <v>23</v>
      </c>
      <c r="J1543" s="2">
        <v>0</v>
      </c>
      <c r="K1543" s="3">
        <v>1045.68</v>
      </c>
      <c r="M1543" t="s">
        <v>31</v>
      </c>
      <c r="P1543" t="s">
        <v>22</v>
      </c>
      <c r="Q1543" s="1">
        <v>43949.722777777781</v>
      </c>
    </row>
    <row r="1544" spans="1:17" hidden="1" outlineLevel="1" x14ac:dyDescent="0.35">
      <c r="A1544" s="1">
        <v>43763</v>
      </c>
      <c r="B1544" t="s">
        <v>24</v>
      </c>
      <c r="C1544" t="s">
        <v>1278</v>
      </c>
      <c r="D1544" t="s">
        <v>1279</v>
      </c>
      <c r="F1544" t="s">
        <v>1280</v>
      </c>
      <c r="G1544" t="s">
        <v>1103</v>
      </c>
      <c r="H1544" t="s">
        <v>470</v>
      </c>
      <c r="I1544" t="s">
        <v>471</v>
      </c>
      <c r="J1544" s="2">
        <v>54.14</v>
      </c>
      <c r="K1544" s="3">
        <v>1384.36</v>
      </c>
      <c r="M1544" t="s">
        <v>31</v>
      </c>
      <c r="P1544" t="s">
        <v>22</v>
      </c>
      <c r="Q1544" s="1">
        <v>43889.652592592603</v>
      </c>
    </row>
    <row r="1545" spans="1:17" hidden="1" outlineLevel="1" x14ac:dyDescent="0.35">
      <c r="A1545" s="1">
        <v>43763</v>
      </c>
      <c r="B1545" t="s">
        <v>24</v>
      </c>
      <c r="C1545" t="s">
        <v>1281</v>
      </c>
      <c r="D1545" t="s">
        <v>1279</v>
      </c>
      <c r="F1545" t="s">
        <v>1282</v>
      </c>
      <c r="G1545" t="s">
        <v>1103</v>
      </c>
      <c r="H1545" t="s">
        <v>470</v>
      </c>
      <c r="I1545" t="s">
        <v>471</v>
      </c>
      <c r="J1545" s="2">
        <v>216.78</v>
      </c>
      <c r="K1545" s="3">
        <v>5543.06</v>
      </c>
      <c r="M1545" t="s">
        <v>31</v>
      </c>
      <c r="P1545" t="s">
        <v>22</v>
      </c>
      <c r="Q1545" s="1">
        <v>43889.652592592603</v>
      </c>
    </row>
    <row r="1546" spans="1:17" hidden="1" outlineLevel="1" x14ac:dyDescent="0.35">
      <c r="A1546" s="1">
        <v>43775</v>
      </c>
      <c r="B1546" t="s">
        <v>24</v>
      </c>
      <c r="C1546" t="s">
        <v>1284</v>
      </c>
      <c r="D1546" t="s">
        <v>1178</v>
      </c>
      <c r="F1546" t="s">
        <v>1285</v>
      </c>
      <c r="G1546" t="s">
        <v>1103</v>
      </c>
      <c r="H1546" t="s">
        <v>23</v>
      </c>
      <c r="J1546" s="2">
        <v>0</v>
      </c>
      <c r="K1546" s="3">
        <v>325</v>
      </c>
      <c r="M1546" t="s">
        <v>31</v>
      </c>
      <c r="P1546" t="s">
        <v>22</v>
      </c>
      <c r="Q1546" s="1">
        <v>43889.652592592603</v>
      </c>
    </row>
    <row r="1547" spans="1:17" hidden="1" outlineLevel="1" x14ac:dyDescent="0.35">
      <c r="A1547" s="1">
        <v>43775</v>
      </c>
      <c r="B1547" t="s">
        <v>24</v>
      </c>
      <c r="C1547" t="s">
        <v>1286</v>
      </c>
      <c r="D1547" t="s">
        <v>1217</v>
      </c>
      <c r="F1547" t="s">
        <v>1287</v>
      </c>
      <c r="G1547" t="s">
        <v>1103</v>
      </c>
      <c r="H1547" t="s">
        <v>23</v>
      </c>
      <c r="J1547" s="2">
        <v>0</v>
      </c>
      <c r="K1547" s="3">
        <v>3497</v>
      </c>
      <c r="M1547" t="s">
        <v>31</v>
      </c>
      <c r="P1547" t="s">
        <v>22</v>
      </c>
      <c r="Q1547" s="1">
        <v>43889.652592592603</v>
      </c>
    </row>
    <row r="1548" spans="1:17" hidden="1" outlineLevel="1" x14ac:dyDescent="0.35">
      <c r="A1548" s="1">
        <v>43789</v>
      </c>
      <c r="B1548" t="s">
        <v>24</v>
      </c>
      <c r="C1548" t="s">
        <v>1292</v>
      </c>
      <c r="D1548" t="s">
        <v>1293</v>
      </c>
      <c r="F1548" t="s">
        <v>1294</v>
      </c>
      <c r="G1548" t="s">
        <v>1103</v>
      </c>
      <c r="H1548" t="s">
        <v>23</v>
      </c>
      <c r="J1548" s="2">
        <v>0</v>
      </c>
      <c r="K1548" s="3">
        <v>639</v>
      </c>
      <c r="M1548" t="s">
        <v>31</v>
      </c>
      <c r="P1548" t="s">
        <v>22</v>
      </c>
      <c r="Q1548" s="1">
        <v>43889.652592592603</v>
      </c>
    </row>
    <row r="1549" spans="1:17" hidden="1" outlineLevel="1" x14ac:dyDescent="0.35">
      <c r="A1549" s="1">
        <v>43789</v>
      </c>
      <c r="B1549" t="s">
        <v>24</v>
      </c>
      <c r="C1549" t="s">
        <v>1295</v>
      </c>
      <c r="D1549" t="s">
        <v>1296</v>
      </c>
      <c r="F1549" t="s">
        <v>1297</v>
      </c>
      <c r="G1549" t="s">
        <v>1103</v>
      </c>
      <c r="H1549" t="s">
        <v>23</v>
      </c>
      <c r="J1549" s="2">
        <v>0</v>
      </c>
      <c r="K1549" s="3">
        <v>14075</v>
      </c>
      <c r="M1549" t="s">
        <v>31</v>
      </c>
      <c r="P1549" t="s">
        <v>22</v>
      </c>
      <c r="Q1549" s="1">
        <v>43889.652592592603</v>
      </c>
    </row>
    <row r="1550" spans="1:17" hidden="1" outlineLevel="1" x14ac:dyDescent="0.35">
      <c r="A1550" s="1">
        <v>43790</v>
      </c>
      <c r="B1550" t="s">
        <v>24</v>
      </c>
      <c r="C1550" t="s">
        <v>1298</v>
      </c>
      <c r="D1550" t="s">
        <v>1178</v>
      </c>
      <c r="F1550" t="s">
        <v>1299</v>
      </c>
      <c r="G1550" t="s">
        <v>1103</v>
      </c>
      <c r="H1550" t="s">
        <v>23</v>
      </c>
      <c r="J1550" s="2">
        <v>0</v>
      </c>
      <c r="K1550" s="3">
        <v>325.49</v>
      </c>
      <c r="M1550" t="s">
        <v>31</v>
      </c>
      <c r="P1550" t="s">
        <v>22</v>
      </c>
      <c r="Q1550" s="1">
        <v>43889.652592592603</v>
      </c>
    </row>
    <row r="1551" spans="1:17" hidden="1" outlineLevel="1" x14ac:dyDescent="0.35">
      <c r="A1551" s="1">
        <v>43790</v>
      </c>
      <c r="B1551" t="s">
        <v>24</v>
      </c>
      <c r="C1551" t="s">
        <v>1300</v>
      </c>
      <c r="D1551" t="s">
        <v>1301</v>
      </c>
      <c r="F1551" t="s">
        <v>1302</v>
      </c>
      <c r="G1551" t="s">
        <v>1103</v>
      </c>
      <c r="H1551" t="s">
        <v>23</v>
      </c>
      <c r="J1551" s="2">
        <v>0</v>
      </c>
      <c r="K1551" s="3">
        <v>6225</v>
      </c>
      <c r="M1551" t="s">
        <v>31</v>
      </c>
      <c r="P1551" t="s">
        <v>22</v>
      </c>
      <c r="Q1551" s="1">
        <v>43889.652592592603</v>
      </c>
    </row>
    <row r="1552" spans="1:17" hidden="1" outlineLevel="1" x14ac:dyDescent="0.35">
      <c r="A1552" s="1">
        <v>43790</v>
      </c>
      <c r="B1552" t="s">
        <v>24</v>
      </c>
      <c r="C1552" t="s">
        <v>1303</v>
      </c>
      <c r="D1552" t="s">
        <v>1304</v>
      </c>
      <c r="F1552" t="s">
        <v>1305</v>
      </c>
      <c r="G1552" t="s">
        <v>1103</v>
      </c>
      <c r="H1552" t="s">
        <v>23</v>
      </c>
      <c r="J1552" s="2">
        <v>0</v>
      </c>
      <c r="K1552" s="3">
        <v>1680</v>
      </c>
      <c r="M1552" t="s">
        <v>31</v>
      </c>
      <c r="P1552" t="s">
        <v>22</v>
      </c>
      <c r="Q1552" s="1">
        <v>43889.652592592603</v>
      </c>
    </row>
    <row r="1553" spans="1:17" hidden="1" outlineLevel="1" x14ac:dyDescent="0.35">
      <c r="A1553" s="1">
        <v>43791</v>
      </c>
      <c r="B1553" t="s">
        <v>24</v>
      </c>
      <c r="C1553" t="s">
        <v>1308</v>
      </c>
      <c r="D1553" t="s">
        <v>1309</v>
      </c>
      <c r="F1553" t="s">
        <v>1310</v>
      </c>
      <c r="G1553" t="s">
        <v>1103</v>
      </c>
      <c r="H1553" t="s">
        <v>470</v>
      </c>
      <c r="I1553" t="s">
        <v>471</v>
      </c>
      <c r="J1553" s="2">
        <v>229.5</v>
      </c>
      <c r="K1553" s="3">
        <v>5854.55</v>
      </c>
      <c r="M1553" t="s">
        <v>31</v>
      </c>
      <c r="P1553" t="s">
        <v>22</v>
      </c>
      <c r="Q1553" s="1">
        <v>43889.652592592603</v>
      </c>
    </row>
    <row r="1554" spans="1:17" hidden="1" outlineLevel="1" x14ac:dyDescent="0.35">
      <c r="A1554" s="1">
        <v>43810</v>
      </c>
      <c r="B1554" t="s">
        <v>24</v>
      </c>
      <c r="C1554" t="s">
        <v>1313</v>
      </c>
      <c r="D1554" t="s">
        <v>1314</v>
      </c>
      <c r="F1554" t="s">
        <v>1315</v>
      </c>
      <c r="G1554" t="s">
        <v>1103</v>
      </c>
      <c r="H1554" t="s">
        <v>23</v>
      </c>
      <c r="J1554" s="2">
        <v>0</v>
      </c>
      <c r="K1554" s="3">
        <v>16734</v>
      </c>
      <c r="M1554" t="s">
        <v>31</v>
      </c>
      <c r="P1554" t="s">
        <v>22</v>
      </c>
      <c r="Q1554" s="1">
        <v>43889.652592592603</v>
      </c>
    </row>
    <row r="1555" spans="1:17" hidden="1" outlineLevel="1" x14ac:dyDescent="0.35">
      <c r="A1555" s="1">
        <v>43819</v>
      </c>
      <c r="B1555" t="s">
        <v>24</v>
      </c>
      <c r="C1555" t="s">
        <v>1316</v>
      </c>
      <c r="D1555" t="s">
        <v>1317</v>
      </c>
      <c r="F1555" t="s">
        <v>1318</v>
      </c>
      <c r="G1555" t="s">
        <v>1103</v>
      </c>
      <c r="H1555" t="s">
        <v>23</v>
      </c>
      <c r="J1555" s="2">
        <v>0</v>
      </c>
      <c r="K1555" s="3">
        <v>837</v>
      </c>
      <c r="M1555" t="s">
        <v>31</v>
      </c>
      <c r="P1555" t="s">
        <v>22</v>
      </c>
      <c r="Q1555" s="1">
        <v>43889.652592592603</v>
      </c>
    </row>
    <row r="1556" spans="1:17" hidden="1" outlineLevel="1" x14ac:dyDescent="0.35">
      <c r="A1556" s="1">
        <v>43819</v>
      </c>
      <c r="B1556" t="s">
        <v>24</v>
      </c>
      <c r="C1556" t="s">
        <v>1319</v>
      </c>
      <c r="D1556" t="s">
        <v>1130</v>
      </c>
      <c r="F1556" t="s">
        <v>1320</v>
      </c>
      <c r="G1556" t="s">
        <v>1103</v>
      </c>
      <c r="H1556" t="s">
        <v>23</v>
      </c>
      <c r="J1556" s="2">
        <v>0</v>
      </c>
      <c r="K1556" s="3">
        <v>1671.99</v>
      </c>
      <c r="M1556" t="s">
        <v>31</v>
      </c>
      <c r="P1556" t="s">
        <v>22</v>
      </c>
      <c r="Q1556" s="1">
        <v>43949.722777777781</v>
      </c>
    </row>
    <row r="1557" spans="1:17" hidden="1" outlineLevel="1" x14ac:dyDescent="0.35">
      <c r="A1557" s="1">
        <v>43819</v>
      </c>
      <c r="B1557" t="s">
        <v>24</v>
      </c>
      <c r="C1557" t="s">
        <v>1321</v>
      </c>
      <c r="D1557" t="s">
        <v>1322</v>
      </c>
      <c r="F1557" t="s">
        <v>1323</v>
      </c>
      <c r="G1557" t="s">
        <v>1103</v>
      </c>
      <c r="H1557" t="s">
        <v>23</v>
      </c>
      <c r="J1557" s="2">
        <v>0</v>
      </c>
      <c r="K1557" s="3">
        <v>30250</v>
      </c>
      <c r="M1557" t="s">
        <v>31</v>
      </c>
      <c r="P1557" t="s">
        <v>22</v>
      </c>
      <c r="Q1557" s="1">
        <v>43889.652592592603</v>
      </c>
    </row>
    <row r="1558" spans="1:17" hidden="1" outlineLevel="1" x14ac:dyDescent="0.35">
      <c r="A1558" s="1">
        <v>43819</v>
      </c>
      <c r="B1558" t="s">
        <v>24</v>
      </c>
      <c r="C1558" t="s">
        <v>1324</v>
      </c>
      <c r="D1558" t="s">
        <v>1325</v>
      </c>
      <c r="F1558" t="s">
        <v>1326</v>
      </c>
      <c r="G1558" t="s">
        <v>1103</v>
      </c>
      <c r="H1558" t="s">
        <v>23</v>
      </c>
      <c r="J1558" s="2">
        <v>0</v>
      </c>
      <c r="K1558" s="3">
        <v>2578</v>
      </c>
      <c r="M1558" t="s">
        <v>31</v>
      </c>
      <c r="P1558" t="s">
        <v>22</v>
      </c>
      <c r="Q1558" s="1">
        <v>43889.652592592603</v>
      </c>
    </row>
    <row r="1559" spans="1:17" hidden="1" outlineLevel="1" x14ac:dyDescent="0.35">
      <c r="A1559" s="1">
        <v>43819</v>
      </c>
      <c r="B1559" t="s">
        <v>24</v>
      </c>
      <c r="C1559" t="s">
        <v>1327</v>
      </c>
      <c r="D1559" t="s">
        <v>1328</v>
      </c>
      <c r="F1559" t="s">
        <v>1329</v>
      </c>
      <c r="G1559" t="s">
        <v>1103</v>
      </c>
      <c r="H1559" t="s">
        <v>23</v>
      </c>
      <c r="J1559" s="2">
        <v>0</v>
      </c>
      <c r="K1559" s="3">
        <v>36977</v>
      </c>
      <c r="M1559" t="s">
        <v>31</v>
      </c>
      <c r="P1559" t="s">
        <v>22</v>
      </c>
      <c r="Q1559" s="1">
        <v>43889.652592592603</v>
      </c>
    </row>
    <row r="1560" spans="1:17" hidden="1" outlineLevel="1" x14ac:dyDescent="0.35">
      <c r="A1560" s="1">
        <v>43819</v>
      </c>
      <c r="B1560" t="s">
        <v>24</v>
      </c>
      <c r="C1560" t="s">
        <v>1330</v>
      </c>
      <c r="D1560" t="s">
        <v>1331</v>
      </c>
      <c r="F1560" t="s">
        <v>1332</v>
      </c>
      <c r="G1560" t="s">
        <v>1103</v>
      </c>
      <c r="H1560" t="s">
        <v>23</v>
      </c>
      <c r="J1560" s="2">
        <v>0</v>
      </c>
      <c r="K1560" s="3">
        <v>7500</v>
      </c>
      <c r="M1560" t="s">
        <v>31</v>
      </c>
      <c r="P1560" t="s">
        <v>22</v>
      </c>
      <c r="Q1560" s="1">
        <v>43889.652592592603</v>
      </c>
    </row>
    <row r="1561" spans="1:17" hidden="1" outlineLevel="1" x14ac:dyDescent="0.35">
      <c r="A1561" s="1">
        <v>43819</v>
      </c>
      <c r="B1561" t="s">
        <v>24</v>
      </c>
      <c r="C1561" t="s">
        <v>1333</v>
      </c>
      <c r="D1561" t="s">
        <v>1334</v>
      </c>
      <c r="F1561" t="s">
        <v>1335</v>
      </c>
      <c r="G1561" t="s">
        <v>1103</v>
      </c>
      <c r="H1561" t="s">
        <v>470</v>
      </c>
      <c r="I1561" t="s">
        <v>471</v>
      </c>
      <c r="J1561" s="2">
        <v>216.52</v>
      </c>
      <c r="K1561" s="3">
        <v>5509.35</v>
      </c>
      <c r="M1561" t="s">
        <v>31</v>
      </c>
      <c r="P1561" t="s">
        <v>22</v>
      </c>
      <c r="Q1561" s="1">
        <v>43889.652592592603</v>
      </c>
    </row>
    <row r="1562" spans="1:17" hidden="1" outlineLevel="1" x14ac:dyDescent="0.35">
      <c r="A1562" s="1">
        <v>43819</v>
      </c>
      <c r="B1562" t="s">
        <v>24</v>
      </c>
      <c r="C1562" t="s">
        <v>1336</v>
      </c>
      <c r="D1562" t="s">
        <v>1334</v>
      </c>
      <c r="F1562" t="s">
        <v>1337</v>
      </c>
      <c r="G1562" t="s">
        <v>1103</v>
      </c>
      <c r="H1562" t="s">
        <v>470</v>
      </c>
      <c r="I1562" t="s">
        <v>471</v>
      </c>
      <c r="J1562" s="2">
        <v>59.84</v>
      </c>
      <c r="K1562" s="3">
        <v>1522.63</v>
      </c>
      <c r="M1562" t="s">
        <v>31</v>
      </c>
      <c r="P1562" t="s">
        <v>22</v>
      </c>
      <c r="Q1562" s="1">
        <v>43889.652592592603</v>
      </c>
    </row>
    <row r="1563" spans="1:17" hidden="1" outlineLevel="1" x14ac:dyDescent="0.35">
      <c r="A1563" s="1">
        <v>43819</v>
      </c>
      <c r="B1563" t="s">
        <v>24</v>
      </c>
      <c r="C1563" t="s">
        <v>1338</v>
      </c>
      <c r="D1563" t="s">
        <v>1339</v>
      </c>
      <c r="F1563" t="s">
        <v>1340</v>
      </c>
      <c r="G1563" t="s">
        <v>1103</v>
      </c>
      <c r="H1563" t="s">
        <v>470</v>
      </c>
      <c r="I1563" t="s">
        <v>471</v>
      </c>
      <c r="J1563" s="2">
        <v>140.81</v>
      </c>
      <c r="K1563" s="3">
        <v>3582.91</v>
      </c>
      <c r="M1563" t="s">
        <v>31</v>
      </c>
      <c r="P1563" t="s">
        <v>22</v>
      </c>
      <c r="Q1563" s="1">
        <v>43889.652592592603</v>
      </c>
    </row>
    <row r="1564" spans="1:17" hidden="1" outlineLevel="1" x14ac:dyDescent="0.35">
      <c r="A1564" s="1">
        <v>43819</v>
      </c>
      <c r="B1564" t="s">
        <v>24</v>
      </c>
      <c r="C1564" t="s">
        <v>1341</v>
      </c>
      <c r="D1564" t="s">
        <v>1334</v>
      </c>
      <c r="F1564" t="s">
        <v>1342</v>
      </c>
      <c r="G1564" t="s">
        <v>1103</v>
      </c>
      <c r="H1564" t="s">
        <v>470</v>
      </c>
      <c r="I1564" t="s">
        <v>471</v>
      </c>
      <c r="J1564" s="2">
        <v>213.58</v>
      </c>
      <c r="K1564" s="3">
        <v>5434.54</v>
      </c>
      <c r="M1564" t="s">
        <v>31</v>
      </c>
      <c r="P1564" t="s">
        <v>22</v>
      </c>
      <c r="Q1564" s="1">
        <v>43889.652592592603</v>
      </c>
    </row>
    <row r="1565" spans="1:17" hidden="1" outlineLevel="1" x14ac:dyDescent="0.35">
      <c r="A1565" s="1">
        <v>43819</v>
      </c>
      <c r="B1565" t="s">
        <v>24</v>
      </c>
      <c r="C1565" t="s">
        <v>1343</v>
      </c>
      <c r="D1565" t="s">
        <v>1334</v>
      </c>
      <c r="F1565" t="s">
        <v>1344</v>
      </c>
      <c r="G1565" t="s">
        <v>1103</v>
      </c>
      <c r="H1565" t="s">
        <v>470</v>
      </c>
      <c r="I1565" t="s">
        <v>471</v>
      </c>
      <c r="J1565" s="2">
        <v>800.65</v>
      </c>
      <c r="K1565" s="3">
        <v>20372.54</v>
      </c>
      <c r="M1565" t="s">
        <v>31</v>
      </c>
      <c r="P1565" t="s">
        <v>22</v>
      </c>
      <c r="Q1565" s="1">
        <v>43889.652592592603</v>
      </c>
    </row>
    <row r="1566" spans="1:17" hidden="1" outlineLevel="1" x14ac:dyDescent="0.35">
      <c r="A1566" s="1">
        <v>43822</v>
      </c>
      <c r="B1566" t="s">
        <v>24</v>
      </c>
      <c r="C1566" t="s">
        <v>1345</v>
      </c>
      <c r="D1566" t="s">
        <v>1346</v>
      </c>
      <c r="F1566" t="s">
        <v>1347</v>
      </c>
      <c r="G1566" t="s">
        <v>1103</v>
      </c>
      <c r="H1566" t="s">
        <v>470</v>
      </c>
      <c r="I1566" t="s">
        <v>471</v>
      </c>
      <c r="J1566" s="2">
        <v>121.98</v>
      </c>
      <c r="K1566" s="3">
        <v>3110.49</v>
      </c>
      <c r="M1566" t="s">
        <v>31</v>
      </c>
      <c r="P1566" t="s">
        <v>22</v>
      </c>
      <c r="Q1566" s="1">
        <v>43889.652592592603</v>
      </c>
    </row>
    <row r="1567" spans="1:17" hidden="1" outlineLevel="1" x14ac:dyDescent="0.35">
      <c r="A1567" s="1">
        <v>43822</v>
      </c>
      <c r="B1567" t="s">
        <v>24</v>
      </c>
      <c r="C1567" t="s">
        <v>1348</v>
      </c>
      <c r="D1567" t="s">
        <v>1199</v>
      </c>
      <c r="F1567" t="s">
        <v>1349</v>
      </c>
      <c r="G1567" t="s">
        <v>1103</v>
      </c>
      <c r="H1567" t="s">
        <v>470</v>
      </c>
      <c r="I1567" t="s">
        <v>471</v>
      </c>
      <c r="J1567" s="2">
        <v>53.96</v>
      </c>
      <c r="K1567" s="3">
        <v>1375.98</v>
      </c>
      <c r="M1567" t="s">
        <v>31</v>
      </c>
      <c r="P1567" t="s">
        <v>22</v>
      </c>
      <c r="Q1567" s="1">
        <v>43889.652592592603</v>
      </c>
    </row>
    <row r="1568" spans="1:17" hidden="1" outlineLevel="1" x14ac:dyDescent="0.35">
      <c r="A1568" s="1">
        <v>43822</v>
      </c>
      <c r="B1568" t="s">
        <v>24</v>
      </c>
      <c r="C1568" t="s">
        <v>1350</v>
      </c>
      <c r="D1568" t="s">
        <v>1199</v>
      </c>
      <c r="F1568" t="s">
        <v>1351</v>
      </c>
      <c r="G1568" t="s">
        <v>1103</v>
      </c>
      <c r="H1568" t="s">
        <v>470</v>
      </c>
      <c r="I1568" t="s">
        <v>471</v>
      </c>
      <c r="J1568" s="2">
        <v>45.66</v>
      </c>
      <c r="K1568" s="3">
        <v>1164.33</v>
      </c>
      <c r="M1568" t="s">
        <v>31</v>
      </c>
      <c r="P1568" t="s">
        <v>22</v>
      </c>
      <c r="Q1568" s="1">
        <v>43889.652592592603</v>
      </c>
    </row>
    <row r="1569" spans="1:17" hidden="1" outlineLevel="1" x14ac:dyDescent="0.35">
      <c r="A1569" s="1">
        <v>43829</v>
      </c>
      <c r="B1569" t="s">
        <v>24</v>
      </c>
      <c r="C1569" t="s">
        <v>1352</v>
      </c>
      <c r="D1569" t="s">
        <v>1353</v>
      </c>
      <c r="F1569" t="s">
        <v>1354</v>
      </c>
      <c r="G1569" t="s">
        <v>1103</v>
      </c>
      <c r="H1569" t="s">
        <v>23</v>
      </c>
      <c r="J1569" s="2">
        <v>0</v>
      </c>
      <c r="K1569" s="3">
        <v>5059</v>
      </c>
      <c r="M1569" t="s">
        <v>31</v>
      </c>
      <c r="P1569" t="s">
        <v>22</v>
      </c>
      <c r="Q1569" s="1">
        <v>43889.652592592603</v>
      </c>
    </row>
    <row r="1570" spans="1:17" hidden="1" outlineLevel="1" x14ac:dyDescent="0.35">
      <c r="A1570" s="1">
        <v>43829</v>
      </c>
      <c r="B1570" t="s">
        <v>24</v>
      </c>
      <c r="C1570" t="s">
        <v>1355</v>
      </c>
      <c r="D1570" t="s">
        <v>1178</v>
      </c>
      <c r="F1570" t="s">
        <v>1283</v>
      </c>
      <c r="G1570" t="s">
        <v>1103</v>
      </c>
      <c r="H1570" t="s">
        <v>23</v>
      </c>
      <c r="J1570" s="2">
        <v>0</v>
      </c>
      <c r="K1570" s="3">
        <v>325</v>
      </c>
      <c r="M1570" t="s">
        <v>31</v>
      </c>
      <c r="P1570" t="s">
        <v>22</v>
      </c>
      <c r="Q1570" s="1">
        <v>43889.652592592603</v>
      </c>
    </row>
    <row r="1571" spans="1:17" hidden="1" outlineLevel="1" x14ac:dyDescent="0.35">
      <c r="A1571" s="1">
        <v>43829</v>
      </c>
      <c r="B1571" t="s">
        <v>24</v>
      </c>
      <c r="C1571" t="s">
        <v>1356</v>
      </c>
      <c r="D1571" t="s">
        <v>1158</v>
      </c>
      <c r="F1571" t="s">
        <v>1357</v>
      </c>
      <c r="G1571" t="s">
        <v>1103</v>
      </c>
      <c r="H1571" t="s">
        <v>23</v>
      </c>
      <c r="J1571" s="2">
        <v>0</v>
      </c>
      <c r="K1571" s="3">
        <v>175878.34</v>
      </c>
      <c r="P1571" t="s">
        <v>451</v>
      </c>
      <c r="Q1571" s="1">
        <v>44091.501493055563</v>
      </c>
    </row>
    <row r="1572" spans="1:17" hidden="1" outlineLevel="1" x14ac:dyDescent="0.35">
      <c r="A1572" s="1">
        <v>43829</v>
      </c>
      <c r="B1572" t="s">
        <v>24</v>
      </c>
      <c r="C1572" t="s">
        <v>1358</v>
      </c>
      <c r="D1572" t="s">
        <v>1353</v>
      </c>
      <c r="F1572" t="s">
        <v>1359</v>
      </c>
      <c r="G1572" t="s">
        <v>1103</v>
      </c>
      <c r="H1572" t="s">
        <v>23</v>
      </c>
      <c r="J1572" s="2">
        <v>0</v>
      </c>
      <c r="K1572" s="3">
        <v>20560</v>
      </c>
      <c r="M1572" t="s">
        <v>31</v>
      </c>
      <c r="P1572" t="s">
        <v>22</v>
      </c>
      <c r="Q1572" s="1">
        <v>43889.652592592603</v>
      </c>
    </row>
    <row r="1573" spans="1:17" hidden="1" outlineLevel="1" x14ac:dyDescent="0.35">
      <c r="A1573" s="1">
        <v>43829</v>
      </c>
      <c r="B1573" t="s">
        <v>24</v>
      </c>
      <c r="C1573" t="s">
        <v>1360</v>
      </c>
      <c r="D1573" t="s">
        <v>1361</v>
      </c>
      <c r="F1573" t="s">
        <v>1362</v>
      </c>
      <c r="G1573" t="s">
        <v>1103</v>
      </c>
      <c r="H1573" t="s">
        <v>23</v>
      </c>
      <c r="J1573" s="2">
        <v>0</v>
      </c>
      <c r="K1573" s="3">
        <v>2342</v>
      </c>
      <c r="M1573" t="s">
        <v>31</v>
      </c>
      <c r="P1573" t="s">
        <v>22</v>
      </c>
      <c r="Q1573" s="1">
        <v>43889.652592592603</v>
      </c>
    </row>
    <row r="1574" spans="1:17" hidden="1" outlineLevel="1" x14ac:dyDescent="0.35">
      <c r="A1574" s="1">
        <v>43829</v>
      </c>
      <c r="B1574" t="s">
        <v>24</v>
      </c>
      <c r="C1574" t="s">
        <v>1368</v>
      </c>
      <c r="D1574" t="s">
        <v>1369</v>
      </c>
      <c r="F1574" t="s">
        <v>1370</v>
      </c>
      <c r="G1574" t="s">
        <v>1103</v>
      </c>
      <c r="H1574" t="s">
        <v>470</v>
      </c>
      <c r="I1574" t="s">
        <v>471</v>
      </c>
      <c r="J1574" s="2">
        <v>298.5</v>
      </c>
      <c r="K1574" s="3">
        <v>7599.81</v>
      </c>
      <c r="M1574" t="s">
        <v>31</v>
      </c>
      <c r="P1574" t="s">
        <v>22</v>
      </c>
      <c r="Q1574" s="1">
        <v>43889.652592592603</v>
      </c>
    </row>
    <row r="1575" spans="1:17" hidden="1" outlineLevel="1" x14ac:dyDescent="0.35">
      <c r="A1575" s="1">
        <v>43843</v>
      </c>
      <c r="B1575" t="s">
        <v>24</v>
      </c>
      <c r="C1575" t="s">
        <v>1371</v>
      </c>
      <c r="D1575" t="s">
        <v>1322</v>
      </c>
      <c r="F1575" t="s">
        <v>1372</v>
      </c>
      <c r="G1575" t="s">
        <v>1103</v>
      </c>
      <c r="H1575" t="s">
        <v>23</v>
      </c>
      <c r="J1575" s="2">
        <v>0</v>
      </c>
      <c r="K1575" s="3">
        <v>30250</v>
      </c>
      <c r="M1575" t="s">
        <v>31</v>
      </c>
      <c r="P1575" t="s">
        <v>22</v>
      </c>
      <c r="Q1575" s="1">
        <v>43949.722777777781</v>
      </c>
    </row>
    <row r="1576" spans="1:17" hidden="1" outlineLevel="1" x14ac:dyDescent="0.35">
      <c r="A1576" s="1">
        <v>43843</v>
      </c>
      <c r="B1576" t="s">
        <v>24</v>
      </c>
      <c r="C1576" t="s">
        <v>1373</v>
      </c>
      <c r="D1576" t="s">
        <v>1266</v>
      </c>
      <c r="F1576" t="s">
        <v>1374</v>
      </c>
      <c r="G1576" t="s">
        <v>1103</v>
      </c>
      <c r="H1576" t="s">
        <v>23</v>
      </c>
      <c r="J1576" s="2">
        <v>0</v>
      </c>
      <c r="K1576" s="3">
        <v>5409</v>
      </c>
      <c r="M1576" t="s">
        <v>31</v>
      </c>
      <c r="P1576" t="s">
        <v>22</v>
      </c>
      <c r="Q1576" s="1">
        <v>43949.722777777781</v>
      </c>
    </row>
    <row r="1577" spans="1:17" hidden="1" outlineLevel="1" x14ac:dyDescent="0.35">
      <c r="A1577" s="1">
        <v>43853</v>
      </c>
      <c r="B1577" t="s">
        <v>24</v>
      </c>
      <c r="C1577" t="s">
        <v>1375</v>
      </c>
      <c r="D1577" t="s">
        <v>1376</v>
      </c>
      <c r="F1577" t="s">
        <v>1377</v>
      </c>
      <c r="G1577" t="s">
        <v>1103</v>
      </c>
      <c r="H1577" t="s">
        <v>23</v>
      </c>
      <c r="J1577" s="2">
        <v>0</v>
      </c>
      <c r="K1577" s="3">
        <v>6473.5</v>
      </c>
      <c r="M1577" t="s">
        <v>31</v>
      </c>
      <c r="P1577" t="s">
        <v>22</v>
      </c>
      <c r="Q1577" s="1">
        <v>43949.722777777781</v>
      </c>
    </row>
    <row r="1578" spans="1:17" hidden="1" outlineLevel="1" x14ac:dyDescent="0.35">
      <c r="A1578" s="1">
        <v>43853</v>
      </c>
      <c r="B1578" t="s">
        <v>24</v>
      </c>
      <c r="C1578" t="s">
        <v>1378</v>
      </c>
      <c r="D1578" t="s">
        <v>1217</v>
      </c>
      <c r="F1578" t="s">
        <v>1379</v>
      </c>
      <c r="G1578" t="s">
        <v>1103</v>
      </c>
      <c r="H1578" t="s">
        <v>23</v>
      </c>
      <c r="J1578" s="2">
        <v>0</v>
      </c>
      <c r="K1578" s="3">
        <v>3497</v>
      </c>
      <c r="M1578" t="s">
        <v>31</v>
      </c>
      <c r="P1578" t="s">
        <v>22</v>
      </c>
      <c r="Q1578" s="1">
        <v>43949.722777777781</v>
      </c>
    </row>
    <row r="1579" spans="1:17" hidden="1" outlineLevel="1" x14ac:dyDescent="0.35">
      <c r="A1579" s="1">
        <v>43867</v>
      </c>
      <c r="B1579" t="s">
        <v>24</v>
      </c>
      <c r="C1579" t="s">
        <v>1391</v>
      </c>
      <c r="D1579" t="s">
        <v>1266</v>
      </c>
      <c r="F1579" t="s">
        <v>1392</v>
      </c>
      <c r="G1579" t="s">
        <v>1103</v>
      </c>
      <c r="H1579" t="s">
        <v>23</v>
      </c>
      <c r="J1579" s="2">
        <v>0</v>
      </c>
      <c r="K1579" s="3">
        <v>19500</v>
      </c>
      <c r="M1579" t="s">
        <v>31</v>
      </c>
      <c r="P1579" t="s">
        <v>22</v>
      </c>
      <c r="Q1579" s="1">
        <v>43949.722777777781</v>
      </c>
    </row>
    <row r="1580" spans="1:17" hidden="1" outlineLevel="1" x14ac:dyDescent="0.35">
      <c r="A1580" s="1">
        <v>43879</v>
      </c>
      <c r="B1580" t="s">
        <v>24</v>
      </c>
      <c r="C1580" t="s">
        <v>1402</v>
      </c>
      <c r="D1580" t="s">
        <v>1193</v>
      </c>
      <c r="F1580" t="s">
        <v>1403</v>
      </c>
      <c r="G1580" t="s">
        <v>1103</v>
      </c>
      <c r="H1580" t="s">
        <v>23</v>
      </c>
      <c r="J1580" s="2">
        <v>0</v>
      </c>
      <c r="K1580" s="3">
        <v>4661</v>
      </c>
      <c r="M1580" t="s">
        <v>31</v>
      </c>
      <c r="P1580" t="s">
        <v>22</v>
      </c>
      <c r="Q1580" s="1">
        <v>43949.722777777781</v>
      </c>
    </row>
    <row r="1581" spans="1:17" hidden="1" outlineLevel="1" x14ac:dyDescent="0.35">
      <c r="A1581" s="1">
        <v>43886</v>
      </c>
      <c r="B1581" t="s">
        <v>24</v>
      </c>
      <c r="C1581" t="s">
        <v>1416</v>
      </c>
      <c r="D1581" t="s">
        <v>1158</v>
      </c>
      <c r="F1581" t="s">
        <v>1417</v>
      </c>
      <c r="G1581" t="s">
        <v>1103</v>
      </c>
      <c r="H1581" t="s">
        <v>23</v>
      </c>
      <c r="J1581" s="2">
        <v>0</v>
      </c>
      <c r="K1581" s="3">
        <v>165309.1</v>
      </c>
      <c r="M1581" t="s">
        <v>31</v>
      </c>
      <c r="P1581" t="s">
        <v>22</v>
      </c>
      <c r="Q1581" s="1">
        <v>43949.722777777781</v>
      </c>
    </row>
    <row r="1582" spans="1:17" hidden="1" outlineLevel="1" x14ac:dyDescent="0.35">
      <c r="A1582" s="1">
        <v>43915</v>
      </c>
      <c r="B1582" t="s">
        <v>24</v>
      </c>
      <c r="C1582" t="s">
        <v>1452</v>
      </c>
      <c r="D1582" t="s">
        <v>1334</v>
      </c>
      <c r="F1582" t="s">
        <v>1453</v>
      </c>
      <c r="G1582" t="s">
        <v>1103</v>
      </c>
      <c r="H1582" t="s">
        <v>470</v>
      </c>
      <c r="I1582" t="s">
        <v>471</v>
      </c>
      <c r="J1582" s="2">
        <v>543.49</v>
      </c>
      <c r="K1582" s="3">
        <v>14913.37</v>
      </c>
      <c r="M1582" t="s">
        <v>31</v>
      </c>
      <c r="P1582" t="s">
        <v>22</v>
      </c>
      <c r="Q1582" s="1">
        <v>43949.722777777781</v>
      </c>
    </row>
    <row r="1583" spans="1:17" hidden="1" outlineLevel="1" x14ac:dyDescent="0.35">
      <c r="A1583" s="1">
        <v>43879</v>
      </c>
      <c r="B1583" t="s">
        <v>722</v>
      </c>
      <c r="C1583" t="s">
        <v>1521</v>
      </c>
      <c r="D1583" t="s">
        <v>61</v>
      </c>
      <c r="E1583" t="s">
        <v>62</v>
      </c>
      <c r="F1583" t="s">
        <v>1522</v>
      </c>
      <c r="G1583" t="s">
        <v>1523</v>
      </c>
      <c r="H1583" t="s">
        <v>35</v>
      </c>
      <c r="J1583" s="2">
        <v>0</v>
      </c>
      <c r="K1583" s="3">
        <v>2455</v>
      </c>
      <c r="M1583" t="s">
        <v>31</v>
      </c>
      <c r="P1583" t="s">
        <v>22</v>
      </c>
      <c r="Q1583" s="1">
        <v>43949.722777777781</v>
      </c>
    </row>
    <row r="1584" spans="1:17" hidden="1" outlineLevel="1" x14ac:dyDescent="0.35">
      <c r="A1584" s="1">
        <v>43929</v>
      </c>
      <c r="B1584" t="s">
        <v>24</v>
      </c>
      <c r="C1584" t="s">
        <v>1604</v>
      </c>
      <c r="F1584" t="s">
        <v>267</v>
      </c>
      <c r="G1584" t="s">
        <v>330</v>
      </c>
      <c r="H1584" t="s">
        <v>23</v>
      </c>
      <c r="J1584" s="2">
        <v>0</v>
      </c>
      <c r="K1584" s="3">
        <v>3600</v>
      </c>
      <c r="P1584" t="s">
        <v>451</v>
      </c>
      <c r="Q1584" s="1">
        <v>44055.597627314812</v>
      </c>
    </row>
    <row r="1585" spans="1:17" hidden="1" outlineLevel="1" x14ac:dyDescent="0.35">
      <c r="A1585" s="1">
        <v>43929</v>
      </c>
      <c r="B1585" t="s">
        <v>24</v>
      </c>
      <c r="C1585" t="s">
        <v>1605</v>
      </c>
      <c r="F1585" t="s">
        <v>403</v>
      </c>
      <c r="G1585" t="s">
        <v>330</v>
      </c>
      <c r="H1585" t="s">
        <v>23</v>
      </c>
      <c r="J1585" s="2">
        <v>0</v>
      </c>
      <c r="K1585" s="3">
        <v>1800</v>
      </c>
      <c r="P1585" t="s">
        <v>451</v>
      </c>
      <c r="Q1585" s="1">
        <v>44055.597685185188</v>
      </c>
    </row>
    <row r="1586" spans="1:17" hidden="1" outlineLevel="1" x14ac:dyDescent="0.35">
      <c r="A1586" s="1">
        <v>43658</v>
      </c>
      <c r="B1586" t="s">
        <v>24</v>
      </c>
      <c r="C1586" t="s">
        <v>1610</v>
      </c>
      <c r="D1586" t="s">
        <v>1611</v>
      </c>
      <c r="F1586" t="s">
        <v>1612</v>
      </c>
      <c r="G1586" t="s">
        <v>1609</v>
      </c>
      <c r="H1586" t="s">
        <v>23</v>
      </c>
      <c r="J1586" s="2">
        <v>0</v>
      </c>
      <c r="K1586" s="3">
        <v>100</v>
      </c>
      <c r="M1586" t="s">
        <v>31</v>
      </c>
      <c r="P1586" t="s">
        <v>22</v>
      </c>
      <c r="Q1586" s="1">
        <v>43949.722777777781</v>
      </c>
    </row>
    <row r="1587" spans="1:17" hidden="1" outlineLevel="1" x14ac:dyDescent="0.35">
      <c r="A1587" s="1">
        <v>43658</v>
      </c>
      <c r="B1587" t="s">
        <v>24</v>
      </c>
      <c r="C1587" t="s">
        <v>1613</v>
      </c>
      <c r="E1587" t="s">
        <v>1614</v>
      </c>
      <c r="F1587" t="s">
        <v>1615</v>
      </c>
      <c r="G1587" t="s">
        <v>1609</v>
      </c>
      <c r="H1587" t="s">
        <v>23</v>
      </c>
      <c r="J1587" s="2">
        <v>0</v>
      </c>
      <c r="K1587" s="3">
        <v>1200</v>
      </c>
      <c r="M1587" t="s">
        <v>31</v>
      </c>
      <c r="P1587" t="s">
        <v>22</v>
      </c>
      <c r="Q1587" s="1">
        <v>43889.652592592603</v>
      </c>
    </row>
    <row r="1588" spans="1:17" hidden="1" outlineLevel="1" x14ac:dyDescent="0.35">
      <c r="A1588" s="1">
        <v>43658</v>
      </c>
      <c r="B1588" t="s">
        <v>24</v>
      </c>
      <c r="C1588" t="s">
        <v>1616</v>
      </c>
      <c r="E1588" t="s">
        <v>1614</v>
      </c>
      <c r="F1588" t="s">
        <v>1617</v>
      </c>
      <c r="G1588" t="s">
        <v>1609</v>
      </c>
      <c r="H1588" t="s">
        <v>23</v>
      </c>
      <c r="J1588" s="2">
        <v>0</v>
      </c>
      <c r="K1588" s="3">
        <v>1600</v>
      </c>
      <c r="M1588" t="s">
        <v>31</v>
      </c>
      <c r="P1588" t="s">
        <v>22</v>
      </c>
      <c r="Q1588" s="1">
        <v>43889.652592592603</v>
      </c>
    </row>
    <row r="1589" spans="1:17" hidden="1" outlineLevel="1" x14ac:dyDescent="0.35">
      <c r="A1589" s="1">
        <v>43668</v>
      </c>
      <c r="B1589" t="s">
        <v>24</v>
      </c>
      <c r="C1589" t="s">
        <v>1654</v>
      </c>
      <c r="D1589" t="s">
        <v>1655</v>
      </c>
      <c r="E1589" t="s">
        <v>1656</v>
      </c>
      <c r="F1589" t="s">
        <v>1657</v>
      </c>
      <c r="G1589" t="s">
        <v>1609</v>
      </c>
      <c r="H1589" t="s">
        <v>23</v>
      </c>
      <c r="J1589" s="2">
        <v>0</v>
      </c>
      <c r="K1589" s="3">
        <v>76000</v>
      </c>
      <c r="M1589" t="s">
        <v>31</v>
      </c>
      <c r="P1589" t="s">
        <v>22</v>
      </c>
      <c r="Q1589" s="1">
        <v>43949.722777777781</v>
      </c>
    </row>
    <row r="1590" spans="1:17" hidden="1" outlineLevel="1" x14ac:dyDescent="0.35">
      <c r="A1590" s="1">
        <v>43742</v>
      </c>
      <c r="B1590" t="s">
        <v>24</v>
      </c>
      <c r="C1590" t="s">
        <v>1691</v>
      </c>
      <c r="E1590" t="s">
        <v>1692</v>
      </c>
      <c r="F1590" t="s">
        <v>1693</v>
      </c>
      <c r="G1590" t="s">
        <v>1609</v>
      </c>
      <c r="H1590" t="s">
        <v>749</v>
      </c>
      <c r="J1590" s="2">
        <v>0</v>
      </c>
      <c r="K1590" s="3">
        <v>5700</v>
      </c>
      <c r="L1590" t="s">
        <v>750</v>
      </c>
      <c r="M1590" t="s">
        <v>31</v>
      </c>
      <c r="P1590" t="s">
        <v>22</v>
      </c>
      <c r="Q1590" s="1">
        <v>43949.722777777781</v>
      </c>
    </row>
    <row r="1591" spans="1:17" hidden="1" outlineLevel="1" x14ac:dyDescent="0.35">
      <c r="A1591" s="1">
        <v>43742</v>
      </c>
      <c r="B1591" t="s">
        <v>24</v>
      </c>
      <c r="C1591" t="s">
        <v>1694</v>
      </c>
      <c r="E1591" t="s">
        <v>1692</v>
      </c>
      <c r="F1591" t="s">
        <v>1693</v>
      </c>
      <c r="G1591" t="s">
        <v>1609</v>
      </c>
      <c r="H1591" t="s">
        <v>749</v>
      </c>
      <c r="J1591" s="2">
        <v>0</v>
      </c>
      <c r="K1591" s="3">
        <v>130</v>
      </c>
      <c r="L1591" t="s">
        <v>750</v>
      </c>
      <c r="M1591" t="s">
        <v>31</v>
      </c>
      <c r="P1591" t="s">
        <v>22</v>
      </c>
      <c r="Q1591" s="1">
        <v>43949.722777777781</v>
      </c>
    </row>
    <row r="1592" spans="1:17" hidden="1" outlineLevel="1" x14ac:dyDescent="0.35">
      <c r="A1592" s="1">
        <v>43742</v>
      </c>
      <c r="B1592" t="s">
        <v>24</v>
      </c>
      <c r="C1592" t="s">
        <v>1695</v>
      </c>
      <c r="E1592" t="s">
        <v>1692</v>
      </c>
      <c r="F1592" t="s">
        <v>1693</v>
      </c>
      <c r="G1592" t="s">
        <v>1609</v>
      </c>
      <c r="H1592" t="s">
        <v>749</v>
      </c>
      <c r="J1592" s="2">
        <v>0</v>
      </c>
      <c r="K1592" s="3">
        <v>5830</v>
      </c>
      <c r="L1592" t="s">
        <v>750</v>
      </c>
      <c r="M1592" t="s">
        <v>31</v>
      </c>
      <c r="P1592" t="s">
        <v>22</v>
      </c>
      <c r="Q1592" s="1">
        <v>43949.722777777781</v>
      </c>
    </row>
    <row r="1593" spans="1:17" hidden="1" outlineLevel="1" x14ac:dyDescent="0.35">
      <c r="A1593" s="1">
        <v>43742</v>
      </c>
      <c r="B1593" t="s">
        <v>24</v>
      </c>
      <c r="C1593" t="s">
        <v>1696</v>
      </c>
      <c r="E1593" t="s">
        <v>1692</v>
      </c>
      <c r="F1593" t="s">
        <v>1693</v>
      </c>
      <c r="G1593" t="s">
        <v>1609</v>
      </c>
      <c r="H1593" t="s">
        <v>749</v>
      </c>
      <c r="J1593" s="2">
        <v>0</v>
      </c>
      <c r="K1593" s="3">
        <v>5700</v>
      </c>
      <c r="L1593" t="s">
        <v>750</v>
      </c>
      <c r="M1593" t="s">
        <v>31</v>
      </c>
      <c r="P1593" t="s">
        <v>22</v>
      </c>
      <c r="Q1593" s="1">
        <v>43949.722777777781</v>
      </c>
    </row>
    <row r="1594" spans="1:17" hidden="1" outlineLevel="1" x14ac:dyDescent="0.35">
      <c r="A1594" s="1">
        <v>43742</v>
      </c>
      <c r="B1594" t="s">
        <v>24</v>
      </c>
      <c r="C1594" t="s">
        <v>1697</v>
      </c>
      <c r="E1594" t="s">
        <v>1692</v>
      </c>
      <c r="F1594" t="s">
        <v>1693</v>
      </c>
      <c r="G1594" t="s">
        <v>1609</v>
      </c>
      <c r="H1594" t="s">
        <v>749</v>
      </c>
      <c r="J1594" s="2">
        <v>0</v>
      </c>
      <c r="K1594" s="3">
        <v>5700</v>
      </c>
      <c r="L1594" t="s">
        <v>750</v>
      </c>
      <c r="M1594" t="s">
        <v>31</v>
      </c>
      <c r="P1594" t="s">
        <v>22</v>
      </c>
      <c r="Q1594" s="1">
        <v>43949.722777777781</v>
      </c>
    </row>
    <row r="1595" spans="1:17" hidden="1" outlineLevel="1" x14ac:dyDescent="0.35">
      <c r="A1595" s="1">
        <v>43742</v>
      </c>
      <c r="B1595" t="s">
        <v>24</v>
      </c>
      <c r="C1595" t="s">
        <v>1698</v>
      </c>
      <c r="E1595" t="s">
        <v>1692</v>
      </c>
      <c r="F1595" t="s">
        <v>1693</v>
      </c>
      <c r="G1595" t="s">
        <v>1609</v>
      </c>
      <c r="H1595" t="s">
        <v>749</v>
      </c>
      <c r="J1595" s="2">
        <v>0</v>
      </c>
      <c r="K1595" s="3">
        <v>5700</v>
      </c>
      <c r="L1595" t="s">
        <v>750</v>
      </c>
      <c r="M1595" t="s">
        <v>31</v>
      </c>
      <c r="P1595" t="s">
        <v>22</v>
      </c>
      <c r="Q1595" s="1">
        <v>43949.722777777781</v>
      </c>
    </row>
    <row r="1596" spans="1:17" hidden="1" outlineLevel="1" x14ac:dyDescent="0.35">
      <c r="A1596" s="1">
        <v>43742</v>
      </c>
      <c r="B1596" t="s">
        <v>24</v>
      </c>
      <c r="C1596" t="s">
        <v>1699</v>
      </c>
      <c r="E1596" t="s">
        <v>1692</v>
      </c>
      <c r="F1596" t="s">
        <v>1693</v>
      </c>
      <c r="G1596" t="s">
        <v>1609</v>
      </c>
      <c r="H1596" t="s">
        <v>749</v>
      </c>
      <c r="J1596" s="2">
        <v>0</v>
      </c>
      <c r="K1596" s="3">
        <v>5700</v>
      </c>
      <c r="L1596" t="s">
        <v>750</v>
      </c>
      <c r="M1596" t="s">
        <v>31</v>
      </c>
      <c r="P1596" t="s">
        <v>22</v>
      </c>
      <c r="Q1596" s="1">
        <v>43949.722777777781</v>
      </c>
    </row>
    <row r="1597" spans="1:17" hidden="1" outlineLevel="1" x14ac:dyDescent="0.35">
      <c r="A1597" s="1">
        <v>43742</v>
      </c>
      <c r="B1597" t="s">
        <v>24</v>
      </c>
      <c r="C1597" t="s">
        <v>1700</v>
      </c>
      <c r="E1597" t="s">
        <v>1692</v>
      </c>
      <c r="F1597" t="s">
        <v>1693</v>
      </c>
      <c r="G1597" t="s">
        <v>1609</v>
      </c>
      <c r="H1597" t="s">
        <v>749</v>
      </c>
      <c r="J1597" s="2">
        <v>0</v>
      </c>
      <c r="K1597" s="3">
        <v>5700</v>
      </c>
      <c r="L1597" t="s">
        <v>750</v>
      </c>
      <c r="M1597" t="s">
        <v>31</v>
      </c>
      <c r="P1597" t="s">
        <v>22</v>
      </c>
      <c r="Q1597" s="1">
        <v>43949.722777777781</v>
      </c>
    </row>
    <row r="1598" spans="1:17" hidden="1" outlineLevel="1" x14ac:dyDescent="0.35">
      <c r="A1598" s="1">
        <v>43742</v>
      </c>
      <c r="B1598" t="s">
        <v>24</v>
      </c>
      <c r="C1598" t="s">
        <v>1701</v>
      </c>
      <c r="E1598" t="s">
        <v>1692</v>
      </c>
      <c r="F1598" t="s">
        <v>1693</v>
      </c>
      <c r="G1598" t="s">
        <v>1609</v>
      </c>
      <c r="H1598" t="s">
        <v>749</v>
      </c>
      <c r="J1598" s="2">
        <v>0</v>
      </c>
      <c r="K1598" s="3">
        <v>5700</v>
      </c>
      <c r="L1598" t="s">
        <v>750</v>
      </c>
      <c r="M1598" t="s">
        <v>31</v>
      </c>
      <c r="P1598" t="s">
        <v>22</v>
      </c>
      <c r="Q1598" s="1">
        <v>43949.722777777781</v>
      </c>
    </row>
    <row r="1599" spans="1:17" hidden="1" outlineLevel="1" x14ac:dyDescent="0.35">
      <c r="A1599" s="1">
        <v>43742</v>
      </c>
      <c r="B1599" t="s">
        <v>24</v>
      </c>
      <c r="C1599" t="s">
        <v>1702</v>
      </c>
      <c r="E1599" t="s">
        <v>1692</v>
      </c>
      <c r="F1599" t="s">
        <v>1693</v>
      </c>
      <c r="G1599" t="s">
        <v>1609</v>
      </c>
      <c r="H1599" t="s">
        <v>749</v>
      </c>
      <c r="J1599" s="2">
        <v>0</v>
      </c>
      <c r="K1599" s="3">
        <v>5700</v>
      </c>
      <c r="L1599" t="s">
        <v>750</v>
      </c>
      <c r="M1599" t="s">
        <v>31</v>
      </c>
      <c r="P1599" t="s">
        <v>22</v>
      </c>
      <c r="Q1599" s="1">
        <v>43949.722777777781</v>
      </c>
    </row>
    <row r="1600" spans="1:17" hidden="1" outlineLevel="1" x14ac:dyDescent="0.35">
      <c r="A1600" s="1">
        <v>43742</v>
      </c>
      <c r="B1600" t="s">
        <v>24</v>
      </c>
      <c r="C1600" t="s">
        <v>1703</v>
      </c>
      <c r="E1600" t="s">
        <v>1692</v>
      </c>
      <c r="F1600" t="s">
        <v>1693</v>
      </c>
      <c r="G1600" t="s">
        <v>1609</v>
      </c>
      <c r="H1600" t="s">
        <v>749</v>
      </c>
      <c r="J1600" s="2">
        <v>0</v>
      </c>
      <c r="K1600" s="3">
        <v>4560</v>
      </c>
      <c r="L1600" t="s">
        <v>750</v>
      </c>
      <c r="M1600" t="s">
        <v>31</v>
      </c>
      <c r="P1600" t="s">
        <v>22</v>
      </c>
      <c r="Q1600" s="1">
        <v>43949.722777777781</v>
      </c>
    </row>
    <row r="1601" spans="1:17" hidden="1" outlineLevel="1" x14ac:dyDescent="0.35">
      <c r="A1601" s="1">
        <v>43742</v>
      </c>
      <c r="B1601" t="s">
        <v>24</v>
      </c>
      <c r="C1601" t="s">
        <v>1704</v>
      </c>
      <c r="E1601" t="s">
        <v>1692</v>
      </c>
      <c r="F1601" t="s">
        <v>1693</v>
      </c>
      <c r="G1601" t="s">
        <v>1609</v>
      </c>
      <c r="H1601" t="s">
        <v>749</v>
      </c>
      <c r="J1601" s="2">
        <v>0</v>
      </c>
      <c r="K1601" s="3">
        <v>5700</v>
      </c>
      <c r="L1601" t="s">
        <v>750</v>
      </c>
      <c r="M1601" t="s">
        <v>31</v>
      </c>
      <c r="P1601" t="s">
        <v>22</v>
      </c>
      <c r="Q1601" s="1">
        <v>43949.722777777781</v>
      </c>
    </row>
    <row r="1602" spans="1:17" hidden="1" outlineLevel="1" x14ac:dyDescent="0.35">
      <c r="A1602" s="1">
        <v>43742</v>
      </c>
      <c r="B1602" t="s">
        <v>24</v>
      </c>
      <c r="C1602" t="s">
        <v>1705</v>
      </c>
      <c r="E1602" t="s">
        <v>1692</v>
      </c>
      <c r="F1602" t="s">
        <v>1693</v>
      </c>
      <c r="G1602" t="s">
        <v>1609</v>
      </c>
      <c r="H1602" t="s">
        <v>749</v>
      </c>
      <c r="J1602" s="2">
        <v>0</v>
      </c>
      <c r="K1602" s="3">
        <v>5700</v>
      </c>
      <c r="L1602" t="s">
        <v>750</v>
      </c>
      <c r="M1602" t="s">
        <v>31</v>
      </c>
      <c r="P1602" t="s">
        <v>22</v>
      </c>
      <c r="Q1602" s="1">
        <v>43949.722777777781</v>
      </c>
    </row>
    <row r="1603" spans="1:17" hidden="1" outlineLevel="1" x14ac:dyDescent="0.35">
      <c r="A1603" s="1">
        <v>43742</v>
      </c>
      <c r="B1603" t="s">
        <v>24</v>
      </c>
      <c r="C1603" t="s">
        <v>1706</v>
      </c>
      <c r="E1603" t="s">
        <v>1692</v>
      </c>
      <c r="F1603" t="s">
        <v>1693</v>
      </c>
      <c r="G1603" t="s">
        <v>1609</v>
      </c>
      <c r="H1603" t="s">
        <v>749</v>
      </c>
      <c r="J1603" s="2">
        <v>0</v>
      </c>
      <c r="K1603" s="3">
        <v>5700</v>
      </c>
      <c r="L1603" t="s">
        <v>750</v>
      </c>
      <c r="M1603" t="s">
        <v>31</v>
      </c>
      <c r="P1603" t="s">
        <v>22</v>
      </c>
      <c r="Q1603" s="1">
        <v>43949.722777777781</v>
      </c>
    </row>
    <row r="1604" spans="1:17" hidden="1" outlineLevel="1" x14ac:dyDescent="0.35">
      <c r="A1604" s="1">
        <v>43742</v>
      </c>
      <c r="B1604" t="s">
        <v>24</v>
      </c>
      <c r="C1604" t="s">
        <v>1707</v>
      </c>
      <c r="E1604" t="s">
        <v>1692</v>
      </c>
      <c r="F1604" t="s">
        <v>1693</v>
      </c>
      <c r="G1604" t="s">
        <v>1609</v>
      </c>
      <c r="H1604" t="s">
        <v>749</v>
      </c>
      <c r="J1604" s="2">
        <v>0</v>
      </c>
      <c r="K1604" s="3">
        <v>5700</v>
      </c>
      <c r="L1604" t="s">
        <v>750</v>
      </c>
      <c r="M1604" t="s">
        <v>31</v>
      </c>
      <c r="P1604" t="s">
        <v>22</v>
      </c>
      <c r="Q1604" s="1">
        <v>43949.722777777781</v>
      </c>
    </row>
    <row r="1605" spans="1:17" hidden="1" outlineLevel="1" x14ac:dyDescent="0.35">
      <c r="A1605" s="1">
        <v>43742</v>
      </c>
      <c r="B1605" t="s">
        <v>24</v>
      </c>
      <c r="C1605" t="s">
        <v>1708</v>
      </c>
      <c r="E1605" t="s">
        <v>1692</v>
      </c>
      <c r="F1605" t="s">
        <v>1693</v>
      </c>
      <c r="G1605" t="s">
        <v>1609</v>
      </c>
      <c r="H1605" t="s">
        <v>749</v>
      </c>
      <c r="J1605" s="2">
        <v>0</v>
      </c>
      <c r="K1605" s="3">
        <v>5700</v>
      </c>
      <c r="L1605" t="s">
        <v>750</v>
      </c>
      <c r="M1605" t="s">
        <v>31</v>
      </c>
      <c r="P1605" t="s">
        <v>22</v>
      </c>
      <c r="Q1605" s="1">
        <v>43949.722777777781</v>
      </c>
    </row>
    <row r="1606" spans="1:17" hidden="1" outlineLevel="1" x14ac:dyDescent="0.35">
      <c r="A1606" s="1">
        <v>43742</v>
      </c>
      <c r="B1606" t="s">
        <v>24</v>
      </c>
      <c r="C1606" t="s">
        <v>1709</v>
      </c>
      <c r="E1606" t="s">
        <v>1692</v>
      </c>
      <c r="F1606" t="s">
        <v>1693</v>
      </c>
      <c r="G1606" t="s">
        <v>1609</v>
      </c>
      <c r="H1606" t="s">
        <v>749</v>
      </c>
      <c r="J1606" s="2">
        <v>0</v>
      </c>
      <c r="K1606" s="3">
        <v>5700</v>
      </c>
      <c r="L1606" t="s">
        <v>750</v>
      </c>
      <c r="M1606" t="s">
        <v>31</v>
      </c>
      <c r="P1606" t="s">
        <v>22</v>
      </c>
      <c r="Q1606" s="1">
        <v>43949.722777777781</v>
      </c>
    </row>
    <row r="1607" spans="1:17" hidden="1" outlineLevel="1" x14ac:dyDescent="0.35">
      <c r="A1607" s="1">
        <v>43742</v>
      </c>
      <c r="B1607" t="s">
        <v>24</v>
      </c>
      <c r="C1607" t="s">
        <v>1710</v>
      </c>
      <c r="E1607" t="s">
        <v>1692</v>
      </c>
      <c r="F1607" t="s">
        <v>1693</v>
      </c>
      <c r="G1607" t="s">
        <v>1609</v>
      </c>
      <c r="H1607" t="s">
        <v>749</v>
      </c>
      <c r="J1607" s="2">
        <v>0</v>
      </c>
      <c r="K1607" s="3">
        <v>5700</v>
      </c>
      <c r="L1607" t="s">
        <v>750</v>
      </c>
      <c r="M1607" t="s">
        <v>31</v>
      </c>
      <c r="P1607" t="s">
        <v>22</v>
      </c>
      <c r="Q1607" s="1">
        <v>43949.722777777781</v>
      </c>
    </row>
    <row r="1608" spans="1:17" hidden="1" outlineLevel="1" x14ac:dyDescent="0.35">
      <c r="A1608" s="1">
        <v>43742</v>
      </c>
      <c r="B1608" t="s">
        <v>24</v>
      </c>
      <c r="C1608" t="s">
        <v>1711</v>
      </c>
      <c r="E1608" t="s">
        <v>1692</v>
      </c>
      <c r="F1608" t="s">
        <v>1693</v>
      </c>
      <c r="G1608" t="s">
        <v>1609</v>
      </c>
      <c r="H1608" t="s">
        <v>749</v>
      </c>
      <c r="J1608" s="2">
        <v>0</v>
      </c>
      <c r="K1608" s="3">
        <v>5700</v>
      </c>
      <c r="L1608" t="s">
        <v>750</v>
      </c>
      <c r="M1608" t="s">
        <v>31</v>
      </c>
      <c r="P1608" t="s">
        <v>22</v>
      </c>
      <c r="Q1608" s="1">
        <v>43949.722777777781</v>
      </c>
    </row>
    <row r="1609" spans="1:17" hidden="1" outlineLevel="1" x14ac:dyDescent="0.35">
      <c r="A1609" s="1">
        <v>43742</v>
      </c>
      <c r="B1609" t="s">
        <v>24</v>
      </c>
      <c r="C1609" t="s">
        <v>1712</v>
      </c>
      <c r="E1609" t="s">
        <v>1692</v>
      </c>
      <c r="F1609" t="s">
        <v>1693</v>
      </c>
      <c r="G1609" t="s">
        <v>1609</v>
      </c>
      <c r="H1609" t="s">
        <v>749</v>
      </c>
      <c r="J1609" s="2">
        <v>0</v>
      </c>
      <c r="K1609" s="3">
        <v>5700</v>
      </c>
      <c r="L1609" t="s">
        <v>750</v>
      </c>
      <c r="M1609" t="s">
        <v>31</v>
      </c>
      <c r="P1609" t="s">
        <v>22</v>
      </c>
      <c r="Q1609" s="1">
        <v>43949.722777777781</v>
      </c>
    </row>
    <row r="1610" spans="1:17" hidden="1" outlineLevel="1" x14ac:dyDescent="0.35">
      <c r="A1610" s="1">
        <v>43742</v>
      </c>
      <c r="B1610" t="s">
        <v>24</v>
      </c>
      <c r="C1610" t="s">
        <v>1713</v>
      </c>
      <c r="E1610" t="s">
        <v>1692</v>
      </c>
      <c r="F1610" t="s">
        <v>1693</v>
      </c>
      <c r="G1610" t="s">
        <v>1609</v>
      </c>
      <c r="H1610" t="s">
        <v>749</v>
      </c>
      <c r="J1610" s="2">
        <v>0</v>
      </c>
      <c r="K1610" s="3">
        <v>5700</v>
      </c>
      <c r="L1610" t="s">
        <v>750</v>
      </c>
      <c r="M1610" t="s">
        <v>31</v>
      </c>
      <c r="P1610" t="s">
        <v>22</v>
      </c>
      <c r="Q1610" s="1">
        <v>43949.722777777781</v>
      </c>
    </row>
    <row r="1611" spans="1:17" hidden="1" outlineLevel="1" x14ac:dyDescent="0.35">
      <c r="A1611" s="1">
        <v>43742</v>
      </c>
      <c r="B1611" t="s">
        <v>24</v>
      </c>
      <c r="C1611" t="s">
        <v>1714</v>
      </c>
      <c r="E1611" t="s">
        <v>1692</v>
      </c>
      <c r="F1611" t="s">
        <v>1693</v>
      </c>
      <c r="G1611" t="s">
        <v>1609</v>
      </c>
      <c r="H1611" t="s">
        <v>749</v>
      </c>
      <c r="J1611" s="2">
        <v>0</v>
      </c>
      <c r="K1611" s="3">
        <v>5700</v>
      </c>
      <c r="L1611" t="s">
        <v>750</v>
      </c>
      <c r="M1611" t="s">
        <v>31</v>
      </c>
      <c r="P1611" t="s">
        <v>22</v>
      </c>
      <c r="Q1611" s="1">
        <v>43949.722777777781</v>
      </c>
    </row>
    <row r="1612" spans="1:17" hidden="1" outlineLevel="1" x14ac:dyDescent="0.35">
      <c r="A1612" s="1">
        <v>43742</v>
      </c>
      <c r="B1612" t="s">
        <v>24</v>
      </c>
      <c r="C1612" t="s">
        <v>1715</v>
      </c>
      <c r="E1612" t="s">
        <v>1692</v>
      </c>
      <c r="F1612" t="s">
        <v>1693</v>
      </c>
      <c r="G1612" t="s">
        <v>1609</v>
      </c>
      <c r="H1612" t="s">
        <v>749</v>
      </c>
      <c r="J1612" s="2">
        <v>0</v>
      </c>
      <c r="K1612" s="3">
        <v>5700</v>
      </c>
      <c r="L1612" t="s">
        <v>750</v>
      </c>
      <c r="M1612" t="s">
        <v>31</v>
      </c>
      <c r="P1612" t="s">
        <v>22</v>
      </c>
      <c r="Q1612" s="1">
        <v>43949.722777777781</v>
      </c>
    </row>
    <row r="1613" spans="1:17" hidden="1" outlineLevel="1" x14ac:dyDescent="0.35">
      <c r="A1613" s="1">
        <v>43742</v>
      </c>
      <c r="B1613" t="s">
        <v>24</v>
      </c>
      <c r="C1613" t="s">
        <v>1716</v>
      </c>
      <c r="E1613" t="s">
        <v>1692</v>
      </c>
      <c r="F1613" t="s">
        <v>1693</v>
      </c>
      <c r="G1613" t="s">
        <v>1609</v>
      </c>
      <c r="H1613" t="s">
        <v>749</v>
      </c>
      <c r="J1613" s="2">
        <v>0</v>
      </c>
      <c r="K1613" s="3">
        <v>5700</v>
      </c>
      <c r="L1613" t="s">
        <v>750</v>
      </c>
      <c r="M1613" t="s">
        <v>31</v>
      </c>
      <c r="P1613" t="s">
        <v>22</v>
      </c>
      <c r="Q1613" s="1">
        <v>43949.722777777781</v>
      </c>
    </row>
    <row r="1614" spans="1:17" hidden="1" outlineLevel="1" x14ac:dyDescent="0.35">
      <c r="A1614" s="1">
        <v>43742</v>
      </c>
      <c r="B1614" t="s">
        <v>24</v>
      </c>
      <c r="C1614" t="s">
        <v>1717</v>
      </c>
      <c r="E1614" t="s">
        <v>1692</v>
      </c>
      <c r="F1614" t="s">
        <v>1693</v>
      </c>
      <c r="G1614" t="s">
        <v>1609</v>
      </c>
      <c r="H1614" t="s">
        <v>749</v>
      </c>
      <c r="J1614" s="2">
        <v>0</v>
      </c>
      <c r="K1614" s="3">
        <v>5700</v>
      </c>
      <c r="L1614" t="s">
        <v>750</v>
      </c>
      <c r="M1614" t="s">
        <v>31</v>
      </c>
      <c r="P1614" t="s">
        <v>22</v>
      </c>
      <c r="Q1614" s="1">
        <v>43949.722777777781</v>
      </c>
    </row>
    <row r="1615" spans="1:17" hidden="1" outlineLevel="1" x14ac:dyDescent="0.35">
      <c r="A1615" s="1">
        <v>43812</v>
      </c>
      <c r="B1615" t="s">
        <v>24</v>
      </c>
      <c r="C1615" t="s">
        <v>1773</v>
      </c>
      <c r="D1615" t="s">
        <v>1774</v>
      </c>
      <c r="F1615" t="s">
        <v>1775</v>
      </c>
      <c r="G1615" t="s">
        <v>1609</v>
      </c>
      <c r="H1615" t="s">
        <v>749</v>
      </c>
      <c r="J1615" s="2">
        <v>0</v>
      </c>
      <c r="K1615" s="3">
        <v>2480</v>
      </c>
      <c r="L1615" t="s">
        <v>750</v>
      </c>
      <c r="M1615" t="s">
        <v>31</v>
      </c>
      <c r="P1615" t="s">
        <v>22</v>
      </c>
      <c r="Q1615" s="1">
        <v>43949.722777777781</v>
      </c>
    </row>
    <row r="1616" spans="1:17" hidden="1" outlineLevel="1" x14ac:dyDescent="0.35">
      <c r="A1616" s="1">
        <v>43812</v>
      </c>
      <c r="B1616" t="s">
        <v>24</v>
      </c>
      <c r="C1616" t="s">
        <v>1776</v>
      </c>
      <c r="D1616" t="s">
        <v>1774</v>
      </c>
      <c r="F1616" t="s">
        <v>1775</v>
      </c>
      <c r="G1616" t="s">
        <v>1609</v>
      </c>
      <c r="H1616" t="s">
        <v>749</v>
      </c>
      <c r="J1616" s="2">
        <v>0</v>
      </c>
      <c r="K1616" s="3">
        <v>2480</v>
      </c>
      <c r="L1616" t="s">
        <v>750</v>
      </c>
      <c r="M1616" t="s">
        <v>31</v>
      </c>
      <c r="P1616" t="s">
        <v>22</v>
      </c>
      <c r="Q1616" s="1">
        <v>43949.722777777781</v>
      </c>
    </row>
    <row r="1617" spans="1:17" hidden="1" outlineLevel="1" x14ac:dyDescent="0.35">
      <c r="A1617" s="1">
        <v>43812</v>
      </c>
      <c r="B1617" t="s">
        <v>24</v>
      </c>
      <c r="C1617" t="s">
        <v>1777</v>
      </c>
      <c r="D1617" t="s">
        <v>1774</v>
      </c>
      <c r="F1617" t="s">
        <v>1775</v>
      </c>
      <c r="G1617" t="s">
        <v>1609</v>
      </c>
      <c r="H1617" t="s">
        <v>749</v>
      </c>
      <c r="J1617" s="2">
        <v>0</v>
      </c>
      <c r="K1617" s="3">
        <v>2480</v>
      </c>
      <c r="L1617" t="s">
        <v>750</v>
      </c>
      <c r="M1617" t="s">
        <v>31</v>
      </c>
      <c r="P1617" t="s">
        <v>22</v>
      </c>
      <c r="Q1617" s="1">
        <v>43949.722777777781</v>
      </c>
    </row>
    <row r="1618" spans="1:17" hidden="1" outlineLevel="1" x14ac:dyDescent="0.35">
      <c r="A1618" s="1">
        <v>43812</v>
      </c>
      <c r="B1618" t="s">
        <v>24</v>
      </c>
      <c r="C1618" t="s">
        <v>1778</v>
      </c>
      <c r="D1618" t="s">
        <v>1774</v>
      </c>
      <c r="F1618" t="s">
        <v>1775</v>
      </c>
      <c r="G1618" t="s">
        <v>1609</v>
      </c>
      <c r="H1618" t="s">
        <v>749</v>
      </c>
      <c r="J1618" s="2">
        <v>0</v>
      </c>
      <c r="K1618" s="3">
        <v>2480</v>
      </c>
      <c r="L1618" t="s">
        <v>750</v>
      </c>
      <c r="M1618" t="s">
        <v>31</v>
      </c>
      <c r="P1618" t="s">
        <v>22</v>
      </c>
      <c r="Q1618" s="1">
        <v>43949.722777777781</v>
      </c>
    </row>
    <row r="1619" spans="1:17" hidden="1" outlineLevel="1" x14ac:dyDescent="0.35">
      <c r="A1619" s="1">
        <v>43812</v>
      </c>
      <c r="B1619" t="s">
        <v>24</v>
      </c>
      <c r="C1619" t="s">
        <v>1779</v>
      </c>
      <c r="D1619" t="s">
        <v>1774</v>
      </c>
      <c r="F1619" t="s">
        <v>1775</v>
      </c>
      <c r="G1619" t="s">
        <v>1609</v>
      </c>
      <c r="H1619" t="s">
        <v>749</v>
      </c>
      <c r="J1619" s="2">
        <v>0</v>
      </c>
      <c r="K1619" s="3">
        <v>2480</v>
      </c>
      <c r="L1619" t="s">
        <v>750</v>
      </c>
      <c r="M1619" t="s">
        <v>31</v>
      </c>
      <c r="P1619" t="s">
        <v>22</v>
      </c>
      <c r="Q1619" s="1">
        <v>43949.722777777781</v>
      </c>
    </row>
    <row r="1620" spans="1:17" hidden="1" outlineLevel="1" x14ac:dyDescent="0.35">
      <c r="A1620" s="1">
        <v>43812</v>
      </c>
      <c r="B1620" t="s">
        <v>24</v>
      </c>
      <c r="C1620" t="s">
        <v>1780</v>
      </c>
      <c r="D1620" t="s">
        <v>1774</v>
      </c>
      <c r="F1620" t="s">
        <v>1775</v>
      </c>
      <c r="G1620" t="s">
        <v>1609</v>
      </c>
      <c r="H1620" t="s">
        <v>749</v>
      </c>
      <c r="J1620" s="2">
        <v>0</v>
      </c>
      <c r="K1620" s="3">
        <v>2480</v>
      </c>
      <c r="L1620" t="s">
        <v>750</v>
      </c>
      <c r="M1620" t="s">
        <v>31</v>
      </c>
      <c r="P1620" t="s">
        <v>22</v>
      </c>
      <c r="Q1620" s="1">
        <v>43949.722777777781</v>
      </c>
    </row>
    <row r="1621" spans="1:17" hidden="1" outlineLevel="1" x14ac:dyDescent="0.35">
      <c r="A1621" s="1">
        <v>43819</v>
      </c>
      <c r="B1621" t="s">
        <v>24</v>
      </c>
      <c r="C1621" t="s">
        <v>1788</v>
      </c>
      <c r="D1621" t="s">
        <v>1774</v>
      </c>
      <c r="F1621" t="s">
        <v>1775</v>
      </c>
      <c r="G1621" t="s">
        <v>1609</v>
      </c>
      <c r="H1621" t="s">
        <v>749</v>
      </c>
      <c r="J1621" s="2">
        <v>0</v>
      </c>
      <c r="K1621" s="3">
        <v>2480</v>
      </c>
      <c r="L1621" t="s">
        <v>750</v>
      </c>
      <c r="M1621" t="s">
        <v>31</v>
      </c>
      <c r="P1621" t="s">
        <v>22</v>
      </c>
      <c r="Q1621" s="1">
        <v>43949.722777777781</v>
      </c>
    </row>
    <row r="1622" spans="1:17" hidden="1" outlineLevel="1" x14ac:dyDescent="0.35">
      <c r="A1622" s="1">
        <v>43819</v>
      </c>
      <c r="B1622" t="s">
        <v>24</v>
      </c>
      <c r="C1622" t="s">
        <v>1789</v>
      </c>
      <c r="D1622" t="s">
        <v>1774</v>
      </c>
      <c r="F1622" t="s">
        <v>1775</v>
      </c>
      <c r="G1622" t="s">
        <v>1609</v>
      </c>
      <c r="H1622" t="s">
        <v>749</v>
      </c>
      <c r="J1622" s="2">
        <v>0</v>
      </c>
      <c r="K1622" s="3">
        <v>2480</v>
      </c>
      <c r="L1622" t="s">
        <v>750</v>
      </c>
      <c r="M1622" t="s">
        <v>31</v>
      </c>
      <c r="P1622" t="s">
        <v>22</v>
      </c>
      <c r="Q1622" s="1">
        <v>43949.722777777781</v>
      </c>
    </row>
    <row r="1623" spans="1:17" hidden="1" outlineLevel="1" x14ac:dyDescent="0.35">
      <c r="A1623" s="1">
        <v>43822</v>
      </c>
      <c r="B1623" t="s">
        <v>24</v>
      </c>
      <c r="C1623" t="s">
        <v>1790</v>
      </c>
      <c r="D1623" t="s">
        <v>1747</v>
      </c>
      <c r="F1623" t="s">
        <v>1791</v>
      </c>
      <c r="G1623" t="s">
        <v>1609</v>
      </c>
      <c r="H1623" t="s">
        <v>838</v>
      </c>
      <c r="I1623" t="s">
        <v>471</v>
      </c>
      <c r="J1623" s="2">
        <v>100</v>
      </c>
      <c r="K1623" s="3">
        <v>2550</v>
      </c>
      <c r="L1623" t="s">
        <v>750</v>
      </c>
      <c r="M1623" t="s">
        <v>31</v>
      </c>
      <c r="P1623" t="s">
        <v>22</v>
      </c>
      <c r="Q1623" s="1">
        <v>43949.722777777781</v>
      </c>
    </row>
    <row r="1624" spans="1:17" hidden="1" outlineLevel="1" x14ac:dyDescent="0.35">
      <c r="A1624" s="1">
        <v>43822</v>
      </c>
      <c r="B1624" t="s">
        <v>24</v>
      </c>
      <c r="C1624" t="s">
        <v>1792</v>
      </c>
      <c r="D1624" t="s">
        <v>1747</v>
      </c>
      <c r="F1624" t="s">
        <v>1791</v>
      </c>
      <c r="G1624" t="s">
        <v>1609</v>
      </c>
      <c r="H1624" t="s">
        <v>838</v>
      </c>
      <c r="I1624" t="s">
        <v>471</v>
      </c>
      <c r="J1624" s="2">
        <v>100</v>
      </c>
      <c r="K1624" s="3">
        <v>2550</v>
      </c>
      <c r="L1624" t="s">
        <v>750</v>
      </c>
      <c r="M1624" t="s">
        <v>31</v>
      </c>
      <c r="P1624" t="s">
        <v>22</v>
      </c>
      <c r="Q1624" s="1">
        <v>43949.722777777781</v>
      </c>
    </row>
    <row r="1625" spans="1:17" hidden="1" outlineLevel="1" x14ac:dyDescent="0.35">
      <c r="A1625" s="1">
        <v>43822</v>
      </c>
      <c r="B1625" t="s">
        <v>24</v>
      </c>
      <c r="C1625" t="s">
        <v>1793</v>
      </c>
      <c r="D1625" t="s">
        <v>1747</v>
      </c>
      <c r="F1625" t="s">
        <v>1791</v>
      </c>
      <c r="G1625" t="s">
        <v>1609</v>
      </c>
      <c r="H1625" t="s">
        <v>838</v>
      </c>
      <c r="I1625" t="s">
        <v>471</v>
      </c>
      <c r="J1625" s="2">
        <v>100</v>
      </c>
      <c r="K1625" s="3">
        <v>2550</v>
      </c>
      <c r="L1625" t="s">
        <v>750</v>
      </c>
      <c r="M1625" t="s">
        <v>31</v>
      </c>
      <c r="P1625" t="s">
        <v>22</v>
      </c>
      <c r="Q1625" s="1">
        <v>43949.722777777781</v>
      </c>
    </row>
    <row r="1626" spans="1:17" hidden="1" outlineLevel="1" x14ac:dyDescent="0.35">
      <c r="A1626" s="1">
        <v>43822</v>
      </c>
      <c r="B1626" t="s">
        <v>24</v>
      </c>
      <c r="C1626" t="s">
        <v>1794</v>
      </c>
      <c r="D1626" t="s">
        <v>1747</v>
      </c>
      <c r="F1626" t="s">
        <v>1791</v>
      </c>
      <c r="G1626" t="s">
        <v>1609</v>
      </c>
      <c r="H1626" t="s">
        <v>838</v>
      </c>
      <c r="I1626" t="s">
        <v>471</v>
      </c>
      <c r="J1626" s="2">
        <v>100</v>
      </c>
      <c r="K1626" s="3">
        <v>2550</v>
      </c>
      <c r="L1626" t="s">
        <v>750</v>
      </c>
      <c r="M1626" t="s">
        <v>31</v>
      </c>
      <c r="P1626" t="s">
        <v>22</v>
      </c>
      <c r="Q1626" s="1">
        <v>43949.722777777781</v>
      </c>
    </row>
    <row r="1627" spans="1:17" hidden="1" outlineLevel="1" x14ac:dyDescent="0.35">
      <c r="A1627" s="1">
        <v>43822</v>
      </c>
      <c r="B1627" t="s">
        <v>24</v>
      </c>
      <c r="C1627" t="s">
        <v>1795</v>
      </c>
      <c r="D1627" t="s">
        <v>1747</v>
      </c>
      <c r="F1627" t="s">
        <v>1791</v>
      </c>
      <c r="G1627" t="s">
        <v>1609</v>
      </c>
      <c r="H1627" t="s">
        <v>838</v>
      </c>
      <c r="I1627" t="s">
        <v>471</v>
      </c>
      <c r="J1627" s="2">
        <v>100</v>
      </c>
      <c r="K1627" s="3">
        <v>2550</v>
      </c>
      <c r="L1627" t="s">
        <v>750</v>
      </c>
      <c r="M1627" t="s">
        <v>31</v>
      </c>
      <c r="P1627" t="s">
        <v>22</v>
      </c>
      <c r="Q1627" s="1">
        <v>43949.722777777781</v>
      </c>
    </row>
    <row r="1628" spans="1:17" hidden="1" outlineLevel="1" x14ac:dyDescent="0.35">
      <c r="A1628" s="1">
        <v>43822</v>
      </c>
      <c r="B1628" t="s">
        <v>24</v>
      </c>
      <c r="C1628" t="s">
        <v>1796</v>
      </c>
      <c r="D1628" t="s">
        <v>1747</v>
      </c>
      <c r="F1628" t="s">
        <v>1791</v>
      </c>
      <c r="G1628" t="s">
        <v>1609</v>
      </c>
      <c r="H1628" t="s">
        <v>838</v>
      </c>
      <c r="I1628" t="s">
        <v>471</v>
      </c>
      <c r="J1628" s="2">
        <v>100</v>
      </c>
      <c r="K1628" s="3">
        <v>2550</v>
      </c>
      <c r="L1628" t="s">
        <v>750</v>
      </c>
      <c r="M1628" t="s">
        <v>31</v>
      </c>
      <c r="P1628" t="s">
        <v>22</v>
      </c>
      <c r="Q1628" s="1">
        <v>43949.722777777781</v>
      </c>
    </row>
    <row r="1629" spans="1:17" hidden="1" outlineLevel="1" x14ac:dyDescent="0.35">
      <c r="A1629" s="1">
        <v>43822</v>
      </c>
      <c r="B1629" t="s">
        <v>24</v>
      </c>
      <c r="C1629" t="s">
        <v>1797</v>
      </c>
      <c r="D1629" t="s">
        <v>1747</v>
      </c>
      <c r="F1629" t="s">
        <v>1791</v>
      </c>
      <c r="G1629" t="s">
        <v>1609</v>
      </c>
      <c r="H1629" t="s">
        <v>838</v>
      </c>
      <c r="I1629" t="s">
        <v>471</v>
      </c>
      <c r="J1629" s="2">
        <v>100</v>
      </c>
      <c r="K1629" s="3">
        <v>2550</v>
      </c>
      <c r="L1629" t="s">
        <v>750</v>
      </c>
      <c r="M1629" t="s">
        <v>31</v>
      </c>
      <c r="P1629" t="s">
        <v>22</v>
      </c>
      <c r="Q1629" s="1">
        <v>43949.722777777781</v>
      </c>
    </row>
    <row r="1630" spans="1:17" hidden="1" outlineLevel="1" x14ac:dyDescent="0.35">
      <c r="A1630" s="1">
        <v>43822</v>
      </c>
      <c r="B1630" t="s">
        <v>24</v>
      </c>
      <c r="C1630" t="s">
        <v>1798</v>
      </c>
      <c r="D1630" t="s">
        <v>1747</v>
      </c>
      <c r="F1630" t="s">
        <v>1791</v>
      </c>
      <c r="G1630" t="s">
        <v>1609</v>
      </c>
      <c r="H1630" t="s">
        <v>838</v>
      </c>
      <c r="I1630" t="s">
        <v>471</v>
      </c>
      <c r="J1630" s="2">
        <v>100</v>
      </c>
      <c r="K1630" s="3">
        <v>2550</v>
      </c>
      <c r="L1630" t="s">
        <v>750</v>
      </c>
      <c r="M1630" t="s">
        <v>31</v>
      </c>
      <c r="P1630" t="s">
        <v>22</v>
      </c>
      <c r="Q1630" s="1">
        <v>43949.722777777781</v>
      </c>
    </row>
    <row r="1631" spans="1:17" hidden="1" outlineLevel="1" x14ac:dyDescent="0.35">
      <c r="A1631" s="1">
        <v>43822</v>
      </c>
      <c r="B1631" t="s">
        <v>24</v>
      </c>
      <c r="C1631" t="s">
        <v>1799</v>
      </c>
      <c r="D1631" t="s">
        <v>1747</v>
      </c>
      <c r="F1631" t="s">
        <v>1791</v>
      </c>
      <c r="G1631" t="s">
        <v>1609</v>
      </c>
      <c r="H1631" t="s">
        <v>838</v>
      </c>
      <c r="I1631" t="s">
        <v>471</v>
      </c>
      <c r="J1631" s="2">
        <v>100</v>
      </c>
      <c r="K1631" s="3">
        <v>2550</v>
      </c>
      <c r="L1631" t="s">
        <v>750</v>
      </c>
      <c r="M1631" t="s">
        <v>31</v>
      </c>
      <c r="P1631" t="s">
        <v>22</v>
      </c>
      <c r="Q1631" s="1">
        <v>43949.722777777781</v>
      </c>
    </row>
    <row r="1632" spans="1:17" hidden="1" outlineLevel="1" x14ac:dyDescent="0.35">
      <c r="A1632" s="1">
        <v>43822</v>
      </c>
      <c r="B1632" t="s">
        <v>24</v>
      </c>
      <c r="C1632" t="s">
        <v>1800</v>
      </c>
      <c r="D1632" t="s">
        <v>1747</v>
      </c>
      <c r="F1632" t="s">
        <v>1791</v>
      </c>
      <c r="G1632" t="s">
        <v>1609</v>
      </c>
      <c r="H1632" t="s">
        <v>838</v>
      </c>
      <c r="I1632" t="s">
        <v>471</v>
      </c>
      <c r="J1632" s="2">
        <v>100</v>
      </c>
      <c r="K1632" s="3">
        <v>2550</v>
      </c>
      <c r="L1632" t="s">
        <v>750</v>
      </c>
      <c r="M1632" t="s">
        <v>31</v>
      </c>
      <c r="P1632" t="s">
        <v>22</v>
      </c>
      <c r="Q1632" s="1">
        <v>43949.722777777781</v>
      </c>
    </row>
    <row r="1633" spans="1:17" hidden="1" outlineLevel="1" x14ac:dyDescent="0.35">
      <c r="A1633" s="1">
        <v>43822</v>
      </c>
      <c r="B1633" t="s">
        <v>24</v>
      </c>
      <c r="C1633" t="s">
        <v>1801</v>
      </c>
      <c r="D1633" t="s">
        <v>1747</v>
      </c>
      <c r="F1633" t="s">
        <v>1791</v>
      </c>
      <c r="G1633" t="s">
        <v>1609</v>
      </c>
      <c r="H1633" t="s">
        <v>838</v>
      </c>
      <c r="I1633" t="s">
        <v>471</v>
      </c>
      <c r="J1633" s="2">
        <v>100</v>
      </c>
      <c r="K1633" s="3">
        <v>2550</v>
      </c>
      <c r="L1633" t="s">
        <v>750</v>
      </c>
      <c r="M1633" t="s">
        <v>31</v>
      </c>
      <c r="P1633" t="s">
        <v>22</v>
      </c>
      <c r="Q1633" s="1">
        <v>43949.722777777781</v>
      </c>
    </row>
    <row r="1634" spans="1:17" hidden="1" outlineLevel="1" x14ac:dyDescent="0.35">
      <c r="A1634" s="1">
        <v>43822</v>
      </c>
      <c r="B1634" t="s">
        <v>24</v>
      </c>
      <c r="C1634" t="s">
        <v>1802</v>
      </c>
      <c r="D1634" t="s">
        <v>1747</v>
      </c>
      <c r="F1634" t="s">
        <v>1791</v>
      </c>
      <c r="G1634" t="s">
        <v>1609</v>
      </c>
      <c r="H1634" t="s">
        <v>838</v>
      </c>
      <c r="I1634" t="s">
        <v>471</v>
      </c>
      <c r="J1634" s="2">
        <v>100</v>
      </c>
      <c r="K1634" s="3">
        <v>2550</v>
      </c>
      <c r="L1634" t="s">
        <v>750</v>
      </c>
      <c r="M1634" t="s">
        <v>31</v>
      </c>
      <c r="P1634" t="s">
        <v>22</v>
      </c>
      <c r="Q1634" s="1">
        <v>43949.722777777781</v>
      </c>
    </row>
    <row r="1635" spans="1:17" hidden="1" outlineLevel="1" x14ac:dyDescent="0.35">
      <c r="A1635" s="1">
        <v>43822</v>
      </c>
      <c r="B1635" t="s">
        <v>24</v>
      </c>
      <c r="C1635" t="s">
        <v>1803</v>
      </c>
      <c r="D1635" t="s">
        <v>1747</v>
      </c>
      <c r="F1635" t="s">
        <v>1791</v>
      </c>
      <c r="G1635" t="s">
        <v>1609</v>
      </c>
      <c r="H1635" t="s">
        <v>838</v>
      </c>
      <c r="I1635" t="s">
        <v>471</v>
      </c>
      <c r="J1635" s="2">
        <v>100</v>
      </c>
      <c r="K1635" s="3">
        <v>2550</v>
      </c>
      <c r="L1635" t="s">
        <v>750</v>
      </c>
      <c r="M1635" t="s">
        <v>31</v>
      </c>
      <c r="P1635" t="s">
        <v>22</v>
      </c>
      <c r="Q1635" s="1">
        <v>43949.722777777781</v>
      </c>
    </row>
    <row r="1636" spans="1:17" hidden="1" outlineLevel="1" x14ac:dyDescent="0.35">
      <c r="A1636" s="1">
        <v>43822</v>
      </c>
      <c r="B1636" t="s">
        <v>24</v>
      </c>
      <c r="C1636" t="s">
        <v>1804</v>
      </c>
      <c r="D1636" t="s">
        <v>1747</v>
      </c>
      <c r="F1636" t="s">
        <v>1791</v>
      </c>
      <c r="G1636" t="s">
        <v>1609</v>
      </c>
      <c r="H1636" t="s">
        <v>838</v>
      </c>
      <c r="I1636" t="s">
        <v>471</v>
      </c>
      <c r="J1636" s="2">
        <v>100</v>
      </c>
      <c r="K1636" s="3">
        <v>2550</v>
      </c>
      <c r="L1636" t="s">
        <v>750</v>
      </c>
      <c r="M1636" t="s">
        <v>31</v>
      </c>
      <c r="P1636" t="s">
        <v>22</v>
      </c>
      <c r="Q1636" s="1">
        <v>43949.722777777781</v>
      </c>
    </row>
    <row r="1637" spans="1:17" hidden="1" outlineLevel="1" x14ac:dyDescent="0.35">
      <c r="A1637" s="1">
        <v>43822</v>
      </c>
      <c r="B1637" t="s">
        <v>24</v>
      </c>
      <c r="C1637" t="s">
        <v>1805</v>
      </c>
      <c r="D1637" t="s">
        <v>1747</v>
      </c>
      <c r="F1637" t="s">
        <v>1791</v>
      </c>
      <c r="G1637" t="s">
        <v>1609</v>
      </c>
      <c r="H1637" t="s">
        <v>838</v>
      </c>
      <c r="I1637" t="s">
        <v>471</v>
      </c>
      <c r="J1637" s="2">
        <v>100</v>
      </c>
      <c r="K1637" s="3">
        <v>2550</v>
      </c>
      <c r="L1637" t="s">
        <v>750</v>
      </c>
      <c r="M1637" t="s">
        <v>31</v>
      </c>
      <c r="P1637" t="s">
        <v>22</v>
      </c>
      <c r="Q1637" s="1">
        <v>43949.722777777781</v>
      </c>
    </row>
    <row r="1638" spans="1:17" hidden="1" outlineLevel="1" x14ac:dyDescent="0.35">
      <c r="A1638" s="1">
        <v>43822</v>
      </c>
      <c r="B1638" t="s">
        <v>24</v>
      </c>
      <c r="C1638" t="s">
        <v>1806</v>
      </c>
      <c r="D1638" t="s">
        <v>1747</v>
      </c>
      <c r="F1638" t="s">
        <v>1791</v>
      </c>
      <c r="G1638" t="s">
        <v>1609</v>
      </c>
      <c r="H1638" t="s">
        <v>838</v>
      </c>
      <c r="I1638" t="s">
        <v>471</v>
      </c>
      <c r="J1638" s="2">
        <v>100</v>
      </c>
      <c r="K1638" s="3">
        <v>2550</v>
      </c>
      <c r="L1638" t="s">
        <v>750</v>
      </c>
      <c r="M1638" t="s">
        <v>31</v>
      </c>
      <c r="P1638" t="s">
        <v>22</v>
      </c>
      <c r="Q1638" s="1">
        <v>43949.722777777781</v>
      </c>
    </row>
    <row r="1639" spans="1:17" hidden="1" outlineLevel="1" x14ac:dyDescent="0.35">
      <c r="A1639" s="1">
        <v>43822</v>
      </c>
      <c r="B1639" t="s">
        <v>24</v>
      </c>
      <c r="C1639" t="s">
        <v>1807</v>
      </c>
      <c r="D1639" t="s">
        <v>1747</v>
      </c>
      <c r="F1639" t="s">
        <v>1791</v>
      </c>
      <c r="G1639" t="s">
        <v>1609</v>
      </c>
      <c r="H1639" t="s">
        <v>838</v>
      </c>
      <c r="I1639" t="s">
        <v>471</v>
      </c>
      <c r="J1639" s="2">
        <v>100</v>
      </c>
      <c r="K1639" s="3">
        <v>2550</v>
      </c>
      <c r="L1639" t="s">
        <v>750</v>
      </c>
      <c r="M1639" t="s">
        <v>31</v>
      </c>
      <c r="P1639" t="s">
        <v>22</v>
      </c>
      <c r="Q1639" s="1">
        <v>43949.722777777781</v>
      </c>
    </row>
    <row r="1640" spans="1:17" hidden="1" outlineLevel="1" x14ac:dyDescent="0.35">
      <c r="A1640" s="1">
        <v>43822</v>
      </c>
      <c r="B1640" t="s">
        <v>24</v>
      </c>
      <c r="C1640" t="s">
        <v>1808</v>
      </c>
      <c r="D1640" t="s">
        <v>1747</v>
      </c>
      <c r="F1640" t="s">
        <v>1791</v>
      </c>
      <c r="G1640" t="s">
        <v>1609</v>
      </c>
      <c r="H1640" t="s">
        <v>838</v>
      </c>
      <c r="I1640" t="s">
        <v>471</v>
      </c>
      <c r="J1640" s="2">
        <v>100</v>
      </c>
      <c r="K1640" s="3">
        <v>2550</v>
      </c>
      <c r="L1640" t="s">
        <v>750</v>
      </c>
      <c r="M1640" t="s">
        <v>31</v>
      </c>
      <c r="P1640" t="s">
        <v>22</v>
      </c>
      <c r="Q1640" s="1">
        <v>43949.722777777781</v>
      </c>
    </row>
    <row r="1641" spans="1:17" hidden="1" outlineLevel="1" x14ac:dyDescent="0.35">
      <c r="A1641" s="1">
        <v>43822</v>
      </c>
      <c r="B1641" t="s">
        <v>24</v>
      </c>
      <c r="C1641" t="s">
        <v>1809</v>
      </c>
      <c r="D1641" t="s">
        <v>1747</v>
      </c>
      <c r="F1641" t="s">
        <v>1791</v>
      </c>
      <c r="G1641" t="s">
        <v>1609</v>
      </c>
      <c r="H1641" t="s">
        <v>838</v>
      </c>
      <c r="I1641" t="s">
        <v>471</v>
      </c>
      <c r="J1641" s="2">
        <v>100</v>
      </c>
      <c r="K1641" s="3">
        <v>2550</v>
      </c>
      <c r="L1641" t="s">
        <v>750</v>
      </c>
      <c r="M1641" t="s">
        <v>31</v>
      </c>
      <c r="P1641" t="s">
        <v>22</v>
      </c>
      <c r="Q1641" s="1">
        <v>43949.722777777781</v>
      </c>
    </row>
    <row r="1642" spans="1:17" hidden="1" outlineLevel="1" x14ac:dyDescent="0.35">
      <c r="A1642" s="1">
        <v>43822</v>
      </c>
      <c r="B1642" t="s">
        <v>24</v>
      </c>
      <c r="C1642" t="s">
        <v>1810</v>
      </c>
      <c r="D1642" t="s">
        <v>1747</v>
      </c>
      <c r="F1642" t="s">
        <v>1791</v>
      </c>
      <c r="G1642" t="s">
        <v>1609</v>
      </c>
      <c r="H1642" t="s">
        <v>838</v>
      </c>
      <c r="I1642" t="s">
        <v>471</v>
      </c>
      <c r="J1642" s="2">
        <v>100</v>
      </c>
      <c r="K1642" s="3">
        <v>2550</v>
      </c>
      <c r="L1642" t="s">
        <v>750</v>
      </c>
      <c r="M1642" t="s">
        <v>31</v>
      </c>
      <c r="P1642" t="s">
        <v>22</v>
      </c>
      <c r="Q1642" s="1">
        <v>43949.722777777781</v>
      </c>
    </row>
    <row r="1643" spans="1:17" hidden="1" outlineLevel="1" x14ac:dyDescent="0.35">
      <c r="A1643" s="1">
        <v>43822</v>
      </c>
      <c r="B1643" t="s">
        <v>24</v>
      </c>
      <c r="C1643" t="s">
        <v>1811</v>
      </c>
      <c r="D1643" t="s">
        <v>1747</v>
      </c>
      <c r="F1643" t="s">
        <v>1791</v>
      </c>
      <c r="G1643" t="s">
        <v>1609</v>
      </c>
      <c r="H1643" t="s">
        <v>838</v>
      </c>
      <c r="I1643" t="s">
        <v>471</v>
      </c>
      <c r="J1643" s="2">
        <v>100</v>
      </c>
      <c r="K1643" s="3">
        <v>2550</v>
      </c>
      <c r="L1643" t="s">
        <v>750</v>
      </c>
      <c r="M1643" t="s">
        <v>31</v>
      </c>
      <c r="P1643" t="s">
        <v>22</v>
      </c>
      <c r="Q1643" s="1">
        <v>43949.722777777781</v>
      </c>
    </row>
    <row r="1644" spans="1:17" hidden="1" outlineLevel="1" x14ac:dyDescent="0.35">
      <c r="A1644" s="1">
        <v>43822</v>
      </c>
      <c r="B1644" t="s">
        <v>24</v>
      </c>
      <c r="C1644" t="s">
        <v>1812</v>
      </c>
      <c r="D1644" t="s">
        <v>1747</v>
      </c>
      <c r="F1644" t="s">
        <v>1791</v>
      </c>
      <c r="G1644" t="s">
        <v>1609</v>
      </c>
      <c r="H1644" t="s">
        <v>838</v>
      </c>
      <c r="I1644" t="s">
        <v>471</v>
      </c>
      <c r="J1644" s="2">
        <v>100</v>
      </c>
      <c r="K1644" s="3">
        <v>2550</v>
      </c>
      <c r="L1644" t="s">
        <v>750</v>
      </c>
      <c r="M1644" t="s">
        <v>31</v>
      </c>
      <c r="P1644" t="s">
        <v>22</v>
      </c>
      <c r="Q1644" s="1">
        <v>43949.722777777781</v>
      </c>
    </row>
    <row r="1645" spans="1:17" hidden="1" outlineLevel="1" x14ac:dyDescent="0.35">
      <c r="A1645" s="1">
        <v>43822</v>
      </c>
      <c r="B1645" t="s">
        <v>24</v>
      </c>
      <c r="C1645" t="s">
        <v>1813</v>
      </c>
      <c r="D1645" t="s">
        <v>1747</v>
      </c>
      <c r="F1645" t="s">
        <v>1791</v>
      </c>
      <c r="G1645" t="s">
        <v>1609</v>
      </c>
      <c r="H1645" t="s">
        <v>838</v>
      </c>
      <c r="I1645" t="s">
        <v>471</v>
      </c>
      <c r="J1645" s="2">
        <v>100</v>
      </c>
      <c r="K1645" s="3">
        <v>2550</v>
      </c>
      <c r="L1645" t="s">
        <v>750</v>
      </c>
      <c r="M1645" t="s">
        <v>31</v>
      </c>
      <c r="P1645" t="s">
        <v>22</v>
      </c>
      <c r="Q1645" s="1">
        <v>43949.722777777781</v>
      </c>
    </row>
    <row r="1646" spans="1:17" hidden="1" outlineLevel="1" x14ac:dyDescent="0.35">
      <c r="A1646" s="1">
        <v>43822</v>
      </c>
      <c r="B1646" t="s">
        <v>24</v>
      </c>
      <c r="C1646" t="s">
        <v>1814</v>
      </c>
      <c r="D1646" t="s">
        <v>1747</v>
      </c>
      <c r="F1646" t="s">
        <v>1791</v>
      </c>
      <c r="G1646" t="s">
        <v>1609</v>
      </c>
      <c r="H1646" t="s">
        <v>838</v>
      </c>
      <c r="I1646" t="s">
        <v>471</v>
      </c>
      <c r="J1646" s="2">
        <v>100</v>
      </c>
      <c r="K1646" s="3">
        <v>2550</v>
      </c>
      <c r="L1646" t="s">
        <v>750</v>
      </c>
      <c r="M1646" t="s">
        <v>31</v>
      </c>
      <c r="P1646" t="s">
        <v>22</v>
      </c>
      <c r="Q1646" s="1">
        <v>43949.722777777781</v>
      </c>
    </row>
    <row r="1647" spans="1:17" hidden="1" outlineLevel="1" x14ac:dyDescent="0.35">
      <c r="A1647" s="1">
        <v>43822</v>
      </c>
      <c r="B1647" t="s">
        <v>24</v>
      </c>
      <c r="C1647" t="s">
        <v>1815</v>
      </c>
      <c r="D1647" t="s">
        <v>1747</v>
      </c>
      <c r="F1647" t="s">
        <v>1791</v>
      </c>
      <c r="G1647" t="s">
        <v>1609</v>
      </c>
      <c r="H1647" t="s">
        <v>838</v>
      </c>
      <c r="I1647" t="s">
        <v>471</v>
      </c>
      <c r="J1647" s="2">
        <v>100</v>
      </c>
      <c r="K1647" s="3">
        <v>2550</v>
      </c>
      <c r="L1647" t="s">
        <v>750</v>
      </c>
      <c r="M1647" t="s">
        <v>31</v>
      </c>
      <c r="P1647" t="s">
        <v>22</v>
      </c>
      <c r="Q1647" s="1">
        <v>43949.722777777781</v>
      </c>
    </row>
    <row r="1648" spans="1:17" hidden="1" outlineLevel="1" x14ac:dyDescent="0.35">
      <c r="A1648" s="1">
        <v>43938</v>
      </c>
      <c r="B1648" t="s">
        <v>24</v>
      </c>
      <c r="C1648" t="s">
        <v>1826</v>
      </c>
      <c r="F1648" t="s">
        <v>1827</v>
      </c>
      <c r="G1648" t="s">
        <v>400</v>
      </c>
      <c r="H1648" t="s">
        <v>23</v>
      </c>
      <c r="J1648" s="2">
        <v>0</v>
      </c>
      <c r="K1648" s="3">
        <v>4400</v>
      </c>
      <c r="P1648" t="s">
        <v>22</v>
      </c>
      <c r="Q1648" s="1">
        <v>44089.714409722219</v>
      </c>
    </row>
    <row r="1649" spans="1:17" hidden="1" outlineLevel="1" x14ac:dyDescent="0.35">
      <c r="A1649" s="1">
        <v>43938</v>
      </c>
      <c r="B1649" t="s">
        <v>24</v>
      </c>
      <c r="C1649" t="s">
        <v>1828</v>
      </c>
      <c r="F1649" t="s">
        <v>344</v>
      </c>
      <c r="G1649" t="s">
        <v>400</v>
      </c>
      <c r="H1649" t="s">
        <v>23</v>
      </c>
      <c r="J1649" s="2">
        <v>0</v>
      </c>
      <c r="K1649" s="3">
        <v>4400</v>
      </c>
      <c r="P1649" t="s">
        <v>22</v>
      </c>
      <c r="Q1649" s="1">
        <v>44089.714409722219</v>
      </c>
    </row>
    <row r="1650" spans="1:17" hidden="1" outlineLevel="1" x14ac:dyDescent="0.35">
      <c r="A1650" s="1">
        <v>43938</v>
      </c>
      <c r="B1650" t="s">
        <v>24</v>
      </c>
      <c r="C1650" t="s">
        <v>1829</v>
      </c>
      <c r="F1650" t="s">
        <v>122</v>
      </c>
      <c r="G1650" t="s">
        <v>400</v>
      </c>
      <c r="H1650" t="s">
        <v>23</v>
      </c>
      <c r="J1650" s="2">
        <v>0</v>
      </c>
      <c r="K1650" s="3">
        <v>4400</v>
      </c>
      <c r="P1650" t="s">
        <v>22</v>
      </c>
      <c r="Q1650" s="1">
        <v>44089.714409722219</v>
      </c>
    </row>
    <row r="1651" spans="1:17" hidden="1" outlineLevel="1" x14ac:dyDescent="0.35">
      <c r="A1651" s="1">
        <v>43938</v>
      </c>
      <c r="B1651" t="s">
        <v>24</v>
      </c>
      <c r="C1651" t="s">
        <v>1830</v>
      </c>
      <c r="F1651" t="s">
        <v>50</v>
      </c>
      <c r="G1651" t="s">
        <v>400</v>
      </c>
      <c r="H1651" t="s">
        <v>23</v>
      </c>
      <c r="J1651" s="2">
        <v>0</v>
      </c>
      <c r="K1651" s="3">
        <v>4400</v>
      </c>
      <c r="P1651" t="s">
        <v>22</v>
      </c>
      <c r="Q1651" s="1">
        <v>44089.714409722219</v>
      </c>
    </row>
    <row r="1652" spans="1:17" hidden="1" outlineLevel="1" x14ac:dyDescent="0.35">
      <c r="A1652" s="1">
        <v>43938</v>
      </c>
      <c r="B1652" t="s">
        <v>24</v>
      </c>
      <c r="C1652" t="s">
        <v>1831</v>
      </c>
      <c r="F1652" t="s">
        <v>434</v>
      </c>
      <c r="G1652" t="s">
        <v>400</v>
      </c>
      <c r="H1652" t="s">
        <v>23</v>
      </c>
      <c r="J1652" s="2">
        <v>0</v>
      </c>
      <c r="K1652" s="3">
        <v>4400</v>
      </c>
      <c r="P1652" t="s">
        <v>22</v>
      </c>
      <c r="Q1652" s="1">
        <v>44089.714409722219</v>
      </c>
    </row>
    <row r="1653" spans="1:17" hidden="1" outlineLevel="1" x14ac:dyDescent="0.35">
      <c r="A1653" s="1">
        <v>43938</v>
      </c>
      <c r="B1653" t="s">
        <v>24</v>
      </c>
      <c r="C1653" t="s">
        <v>1832</v>
      </c>
      <c r="F1653" t="s">
        <v>1529</v>
      </c>
      <c r="G1653" t="s">
        <v>400</v>
      </c>
      <c r="H1653" t="s">
        <v>23</v>
      </c>
      <c r="J1653" s="2">
        <v>0</v>
      </c>
      <c r="K1653" s="3">
        <v>4400</v>
      </c>
      <c r="P1653" t="s">
        <v>22</v>
      </c>
      <c r="Q1653" s="1">
        <v>44089.714409722219</v>
      </c>
    </row>
    <row r="1654" spans="1:17" hidden="1" outlineLevel="1" x14ac:dyDescent="0.35">
      <c r="A1654" s="1">
        <v>43658</v>
      </c>
      <c r="B1654" t="s">
        <v>24</v>
      </c>
      <c r="C1654" t="s">
        <v>1857</v>
      </c>
      <c r="F1654" t="s">
        <v>1858</v>
      </c>
      <c r="G1654" t="s">
        <v>1859</v>
      </c>
      <c r="H1654" t="s">
        <v>23</v>
      </c>
      <c r="J1654" s="2">
        <v>0</v>
      </c>
      <c r="K1654" s="3">
        <v>2601</v>
      </c>
      <c r="M1654" t="s">
        <v>31</v>
      </c>
      <c r="P1654" t="s">
        <v>22</v>
      </c>
      <c r="Q1654" s="1">
        <v>43949.722777777781</v>
      </c>
    </row>
    <row r="1655" spans="1:17" hidden="1" outlineLevel="1" x14ac:dyDescent="0.35">
      <c r="A1655" s="1">
        <v>43661</v>
      </c>
      <c r="B1655" t="s">
        <v>24</v>
      </c>
      <c r="C1655" t="s">
        <v>1860</v>
      </c>
      <c r="F1655" t="s">
        <v>1861</v>
      </c>
      <c r="G1655" t="s">
        <v>1859</v>
      </c>
      <c r="H1655" t="s">
        <v>749</v>
      </c>
      <c r="J1655" s="2">
        <v>0</v>
      </c>
      <c r="K1655" s="3">
        <v>2079</v>
      </c>
      <c r="L1655" t="s">
        <v>750</v>
      </c>
      <c r="M1655" t="s">
        <v>31</v>
      </c>
      <c r="P1655" t="s">
        <v>22</v>
      </c>
      <c r="Q1655" s="1">
        <v>43949.722777777781</v>
      </c>
    </row>
    <row r="1656" spans="1:17" hidden="1" outlineLevel="1" x14ac:dyDescent="0.35">
      <c r="A1656" s="1">
        <v>43661</v>
      </c>
      <c r="B1656" t="s">
        <v>24</v>
      </c>
      <c r="C1656" t="s">
        <v>1862</v>
      </c>
      <c r="F1656" t="s">
        <v>1861</v>
      </c>
      <c r="G1656" t="s">
        <v>1859</v>
      </c>
      <c r="H1656" t="s">
        <v>749</v>
      </c>
      <c r="J1656" s="2">
        <v>0</v>
      </c>
      <c r="K1656" s="3">
        <v>3011</v>
      </c>
      <c r="L1656" t="s">
        <v>750</v>
      </c>
      <c r="M1656" t="s">
        <v>31</v>
      </c>
      <c r="P1656" t="s">
        <v>22</v>
      </c>
      <c r="Q1656" s="1">
        <v>43949.722777777781</v>
      </c>
    </row>
    <row r="1657" spans="1:17" hidden="1" outlineLevel="1" x14ac:dyDescent="0.35">
      <c r="A1657" s="1">
        <v>43661</v>
      </c>
      <c r="B1657" t="s">
        <v>24</v>
      </c>
      <c r="C1657" t="s">
        <v>1863</v>
      </c>
      <c r="F1657" t="s">
        <v>1861</v>
      </c>
      <c r="G1657" t="s">
        <v>1859</v>
      </c>
      <c r="H1657" t="s">
        <v>749</v>
      </c>
      <c r="J1657" s="2">
        <v>0</v>
      </c>
      <c r="K1657" s="3">
        <v>4287</v>
      </c>
      <c r="L1657" t="s">
        <v>750</v>
      </c>
      <c r="M1657" t="s">
        <v>31</v>
      </c>
      <c r="P1657" t="s">
        <v>22</v>
      </c>
      <c r="Q1657" s="1">
        <v>43949.722777777781</v>
      </c>
    </row>
    <row r="1658" spans="1:17" hidden="1" outlineLevel="1" x14ac:dyDescent="0.35">
      <c r="A1658" s="1">
        <v>43661</v>
      </c>
      <c r="B1658" t="s">
        <v>24</v>
      </c>
      <c r="C1658" t="s">
        <v>1864</v>
      </c>
      <c r="D1658" t="s">
        <v>1865</v>
      </c>
      <c r="F1658" t="s">
        <v>1866</v>
      </c>
      <c r="G1658" t="s">
        <v>1859</v>
      </c>
      <c r="H1658" t="s">
        <v>749</v>
      </c>
      <c r="J1658" s="2">
        <v>0</v>
      </c>
      <c r="K1658" s="3">
        <v>9867</v>
      </c>
      <c r="P1658" t="s">
        <v>22</v>
      </c>
      <c r="Q1658" s="1">
        <v>44090.409953703696</v>
      </c>
    </row>
    <row r="1659" spans="1:17" hidden="1" outlineLevel="1" x14ac:dyDescent="0.35">
      <c r="A1659" s="1">
        <v>43661</v>
      </c>
      <c r="B1659" t="s">
        <v>24</v>
      </c>
      <c r="C1659" t="s">
        <v>1867</v>
      </c>
      <c r="F1659" t="s">
        <v>1861</v>
      </c>
      <c r="G1659" t="s">
        <v>1859</v>
      </c>
      <c r="H1659" t="s">
        <v>749</v>
      </c>
      <c r="J1659" s="2">
        <v>0</v>
      </c>
      <c r="K1659" s="3">
        <v>4933</v>
      </c>
      <c r="L1659" t="s">
        <v>750</v>
      </c>
      <c r="M1659" t="s">
        <v>31</v>
      </c>
      <c r="P1659" t="s">
        <v>22</v>
      </c>
      <c r="Q1659" s="1">
        <v>43949.722777777781</v>
      </c>
    </row>
    <row r="1660" spans="1:17" hidden="1" outlineLevel="1" x14ac:dyDescent="0.35">
      <c r="A1660" s="1">
        <v>43661</v>
      </c>
      <c r="B1660" t="s">
        <v>24</v>
      </c>
      <c r="C1660" t="s">
        <v>1868</v>
      </c>
      <c r="F1660" t="s">
        <v>1861</v>
      </c>
      <c r="G1660" t="s">
        <v>1859</v>
      </c>
      <c r="H1660" t="s">
        <v>749</v>
      </c>
      <c r="J1660" s="2">
        <v>0</v>
      </c>
      <c r="K1660" s="3">
        <v>6830</v>
      </c>
      <c r="L1660" t="s">
        <v>750</v>
      </c>
      <c r="M1660" t="s">
        <v>31</v>
      </c>
      <c r="P1660" t="s">
        <v>22</v>
      </c>
      <c r="Q1660" s="1">
        <v>43949.722777777781</v>
      </c>
    </row>
    <row r="1661" spans="1:17" hidden="1" outlineLevel="1" x14ac:dyDescent="0.35">
      <c r="A1661" s="1">
        <v>43661</v>
      </c>
      <c r="B1661" t="s">
        <v>24</v>
      </c>
      <c r="C1661" t="s">
        <v>1869</v>
      </c>
      <c r="F1661" t="s">
        <v>1861</v>
      </c>
      <c r="G1661" t="s">
        <v>1859</v>
      </c>
      <c r="H1661" t="s">
        <v>749</v>
      </c>
      <c r="J1661" s="2">
        <v>0</v>
      </c>
      <c r="K1661" s="3">
        <v>7589</v>
      </c>
      <c r="L1661" t="s">
        <v>750</v>
      </c>
      <c r="M1661" t="s">
        <v>31</v>
      </c>
      <c r="P1661" t="s">
        <v>22</v>
      </c>
      <c r="Q1661" s="1">
        <v>43949.722777777781</v>
      </c>
    </row>
    <row r="1662" spans="1:17" hidden="1" outlineLevel="1" x14ac:dyDescent="0.35">
      <c r="A1662" s="1">
        <v>43661</v>
      </c>
      <c r="B1662" t="s">
        <v>24</v>
      </c>
      <c r="C1662" t="s">
        <v>1870</v>
      </c>
      <c r="F1662" t="s">
        <v>1861</v>
      </c>
      <c r="G1662" t="s">
        <v>1859</v>
      </c>
      <c r="H1662" t="s">
        <v>749</v>
      </c>
      <c r="J1662" s="2">
        <v>0</v>
      </c>
      <c r="K1662" s="3">
        <v>4933</v>
      </c>
      <c r="L1662" t="s">
        <v>750</v>
      </c>
      <c r="M1662" t="s">
        <v>31</v>
      </c>
      <c r="P1662" t="s">
        <v>22</v>
      </c>
      <c r="Q1662" s="1">
        <v>43949.722777777781</v>
      </c>
    </row>
    <row r="1663" spans="1:17" hidden="1" outlineLevel="1" x14ac:dyDescent="0.35">
      <c r="A1663" s="1">
        <v>43661</v>
      </c>
      <c r="B1663" t="s">
        <v>24</v>
      </c>
      <c r="C1663" t="s">
        <v>1871</v>
      </c>
      <c r="F1663" t="s">
        <v>1861</v>
      </c>
      <c r="G1663" t="s">
        <v>1859</v>
      </c>
      <c r="H1663" t="s">
        <v>749</v>
      </c>
      <c r="J1663" s="2">
        <v>0</v>
      </c>
      <c r="K1663" s="3">
        <v>6843</v>
      </c>
      <c r="L1663" t="s">
        <v>750</v>
      </c>
      <c r="M1663" t="s">
        <v>31</v>
      </c>
      <c r="P1663" t="s">
        <v>22</v>
      </c>
      <c r="Q1663" s="1">
        <v>43949.722777777781</v>
      </c>
    </row>
    <row r="1664" spans="1:17" hidden="1" outlineLevel="1" x14ac:dyDescent="0.35">
      <c r="A1664" s="1">
        <v>43661</v>
      </c>
      <c r="B1664" t="s">
        <v>24</v>
      </c>
      <c r="C1664" t="s">
        <v>1872</v>
      </c>
      <c r="D1664" t="s">
        <v>1873</v>
      </c>
      <c r="F1664" t="s">
        <v>1874</v>
      </c>
      <c r="G1664" t="s">
        <v>1859</v>
      </c>
      <c r="H1664" t="s">
        <v>838</v>
      </c>
      <c r="I1664" t="s">
        <v>471</v>
      </c>
      <c r="J1664" s="2">
        <v>105.98</v>
      </c>
      <c r="K1664" s="3">
        <v>2710.44</v>
      </c>
      <c r="L1664" t="s">
        <v>750</v>
      </c>
      <c r="M1664" t="s">
        <v>31</v>
      </c>
      <c r="P1664" t="s">
        <v>22</v>
      </c>
      <c r="Q1664" s="1">
        <v>43949.722777777781</v>
      </c>
    </row>
    <row r="1665" spans="1:17" hidden="1" outlineLevel="1" x14ac:dyDescent="0.35">
      <c r="A1665" s="1">
        <v>43661</v>
      </c>
      <c r="B1665" t="s">
        <v>24</v>
      </c>
      <c r="C1665" t="s">
        <v>1875</v>
      </c>
      <c r="D1665" t="s">
        <v>1876</v>
      </c>
      <c r="F1665" t="s">
        <v>1877</v>
      </c>
      <c r="G1665" t="s">
        <v>1859</v>
      </c>
      <c r="H1665" t="s">
        <v>838</v>
      </c>
      <c r="I1665" t="s">
        <v>471</v>
      </c>
      <c r="J1665" s="2">
        <v>61.21</v>
      </c>
      <c r="K1665" s="3">
        <v>1565.45</v>
      </c>
      <c r="L1665" t="s">
        <v>750</v>
      </c>
      <c r="M1665" t="s">
        <v>31</v>
      </c>
      <c r="P1665" t="s">
        <v>22</v>
      </c>
      <c r="Q1665" s="1">
        <v>43949.722777777781</v>
      </c>
    </row>
    <row r="1666" spans="1:17" hidden="1" outlineLevel="1" x14ac:dyDescent="0.35">
      <c r="A1666" s="1">
        <v>43661</v>
      </c>
      <c r="B1666" t="s">
        <v>24</v>
      </c>
      <c r="C1666" t="s">
        <v>1878</v>
      </c>
      <c r="D1666" t="s">
        <v>1879</v>
      </c>
      <c r="F1666" t="s">
        <v>1880</v>
      </c>
      <c r="G1666" t="s">
        <v>1859</v>
      </c>
      <c r="H1666" t="s">
        <v>838</v>
      </c>
      <c r="I1666" t="s">
        <v>471</v>
      </c>
      <c r="J1666" s="2">
        <v>183.63</v>
      </c>
      <c r="K1666" s="3">
        <v>4696.34</v>
      </c>
      <c r="L1666" t="s">
        <v>750</v>
      </c>
      <c r="M1666" t="s">
        <v>31</v>
      </c>
      <c r="P1666" t="s">
        <v>22</v>
      </c>
      <c r="Q1666" s="1">
        <v>43949.722777777781</v>
      </c>
    </row>
    <row r="1667" spans="1:17" hidden="1" outlineLevel="1" x14ac:dyDescent="0.35">
      <c r="A1667" s="1">
        <v>43677</v>
      </c>
      <c r="B1667" t="s">
        <v>722</v>
      </c>
      <c r="C1667" t="s">
        <v>1881</v>
      </c>
      <c r="D1667" t="s">
        <v>724</v>
      </c>
      <c r="F1667" t="s">
        <v>1882</v>
      </c>
      <c r="G1667" t="s">
        <v>1859</v>
      </c>
      <c r="H1667" t="s">
        <v>881</v>
      </c>
      <c r="J1667" s="2">
        <v>0</v>
      </c>
      <c r="K1667" s="3">
        <v>1462</v>
      </c>
      <c r="M1667" t="s">
        <v>31</v>
      </c>
      <c r="P1667" t="s">
        <v>22</v>
      </c>
      <c r="Q1667" s="1">
        <v>43949.722777777781</v>
      </c>
    </row>
    <row r="1668" spans="1:17" hidden="1" outlineLevel="1" x14ac:dyDescent="0.35">
      <c r="A1668" s="1">
        <v>43700</v>
      </c>
      <c r="B1668" t="s">
        <v>24</v>
      </c>
      <c r="C1668" t="s">
        <v>1883</v>
      </c>
      <c r="D1668" t="s">
        <v>1884</v>
      </c>
      <c r="F1668" t="s">
        <v>1885</v>
      </c>
      <c r="G1668" t="s">
        <v>1859</v>
      </c>
      <c r="H1668" t="s">
        <v>23</v>
      </c>
      <c r="J1668" s="2">
        <v>0</v>
      </c>
      <c r="K1668" s="3">
        <v>8288</v>
      </c>
      <c r="M1668" t="s">
        <v>31</v>
      </c>
      <c r="P1668" t="s">
        <v>22</v>
      </c>
      <c r="Q1668" s="1">
        <v>43949.722777777781</v>
      </c>
    </row>
    <row r="1669" spans="1:17" hidden="1" outlineLevel="1" x14ac:dyDescent="0.35">
      <c r="A1669" s="1">
        <v>43724</v>
      </c>
      <c r="B1669" t="s">
        <v>24</v>
      </c>
      <c r="C1669" t="s">
        <v>1889</v>
      </c>
      <c r="D1669" t="s">
        <v>1884</v>
      </c>
      <c r="F1669" t="s">
        <v>1890</v>
      </c>
      <c r="G1669" t="s">
        <v>1859</v>
      </c>
      <c r="H1669" t="s">
        <v>23</v>
      </c>
      <c r="J1669" s="2">
        <v>0</v>
      </c>
      <c r="K1669" s="3">
        <v>8288</v>
      </c>
      <c r="M1669" t="s">
        <v>31</v>
      </c>
      <c r="P1669" t="s">
        <v>22</v>
      </c>
      <c r="Q1669" s="1">
        <v>43949.722777777781</v>
      </c>
    </row>
    <row r="1670" spans="1:17" hidden="1" outlineLevel="1" x14ac:dyDescent="0.35">
      <c r="A1670" s="1">
        <v>43748</v>
      </c>
      <c r="B1670" t="s">
        <v>24</v>
      </c>
      <c r="C1670" t="s">
        <v>1893</v>
      </c>
      <c r="D1670" t="s">
        <v>1884</v>
      </c>
      <c r="F1670" t="s">
        <v>1894</v>
      </c>
      <c r="G1670" t="s">
        <v>1859</v>
      </c>
      <c r="H1670" t="s">
        <v>23</v>
      </c>
      <c r="J1670" s="2">
        <v>0</v>
      </c>
      <c r="K1670" s="3">
        <v>8288</v>
      </c>
      <c r="M1670" t="s">
        <v>31</v>
      </c>
      <c r="P1670" t="s">
        <v>22</v>
      </c>
      <c r="Q1670" s="1">
        <v>43949.722777777781</v>
      </c>
    </row>
    <row r="1671" spans="1:17" hidden="1" outlineLevel="1" x14ac:dyDescent="0.35">
      <c r="A1671" s="1">
        <v>43763</v>
      </c>
      <c r="B1671" t="s">
        <v>24</v>
      </c>
      <c r="C1671" t="s">
        <v>1895</v>
      </c>
      <c r="D1671" t="s">
        <v>1884</v>
      </c>
      <c r="F1671" t="s">
        <v>1896</v>
      </c>
      <c r="G1671" t="s">
        <v>1859</v>
      </c>
      <c r="H1671" t="s">
        <v>749</v>
      </c>
      <c r="J1671" s="2">
        <v>0</v>
      </c>
      <c r="K1671" s="3">
        <v>8452</v>
      </c>
      <c r="L1671" t="s">
        <v>750</v>
      </c>
      <c r="M1671" t="s">
        <v>31</v>
      </c>
      <c r="P1671" t="s">
        <v>22</v>
      </c>
      <c r="Q1671" s="1">
        <v>43949.722777777781</v>
      </c>
    </row>
    <row r="1672" spans="1:17" hidden="1" outlineLevel="1" x14ac:dyDescent="0.35">
      <c r="A1672" s="1">
        <v>43763</v>
      </c>
      <c r="B1672" t="s">
        <v>24</v>
      </c>
      <c r="C1672" t="s">
        <v>1897</v>
      </c>
      <c r="D1672" t="s">
        <v>1884</v>
      </c>
      <c r="F1672" t="s">
        <v>1898</v>
      </c>
      <c r="G1672" t="s">
        <v>1859</v>
      </c>
      <c r="H1672" t="s">
        <v>749</v>
      </c>
      <c r="J1672" s="2">
        <v>0</v>
      </c>
      <c r="K1672" s="3">
        <v>3118</v>
      </c>
      <c r="L1672" t="s">
        <v>750</v>
      </c>
      <c r="M1672" t="s">
        <v>31</v>
      </c>
      <c r="P1672" t="s">
        <v>22</v>
      </c>
      <c r="Q1672" s="1">
        <v>43949.722777777781</v>
      </c>
    </row>
    <row r="1673" spans="1:17" hidden="1" outlineLevel="1" x14ac:dyDescent="0.35">
      <c r="A1673" s="1">
        <v>43763</v>
      </c>
      <c r="B1673" t="s">
        <v>24</v>
      </c>
      <c r="C1673" t="s">
        <v>1899</v>
      </c>
      <c r="D1673" t="s">
        <v>1884</v>
      </c>
      <c r="F1673" t="s">
        <v>1896</v>
      </c>
      <c r="G1673" t="s">
        <v>1859</v>
      </c>
      <c r="H1673" t="s">
        <v>749</v>
      </c>
      <c r="J1673" s="2">
        <v>0</v>
      </c>
      <c r="K1673" s="3">
        <v>6431</v>
      </c>
      <c r="L1673" t="s">
        <v>750</v>
      </c>
      <c r="M1673" t="s">
        <v>31</v>
      </c>
      <c r="P1673" t="s">
        <v>22</v>
      </c>
      <c r="Q1673" s="1">
        <v>43949.722777777781</v>
      </c>
    </row>
    <row r="1674" spans="1:17" hidden="1" outlineLevel="1" x14ac:dyDescent="0.35">
      <c r="A1674" s="1">
        <v>43763</v>
      </c>
      <c r="B1674" t="s">
        <v>24</v>
      </c>
      <c r="C1674" t="s">
        <v>1900</v>
      </c>
      <c r="D1674" t="s">
        <v>1884</v>
      </c>
      <c r="F1674" t="s">
        <v>1896</v>
      </c>
      <c r="G1674" t="s">
        <v>1859</v>
      </c>
      <c r="H1674" t="s">
        <v>749</v>
      </c>
      <c r="J1674" s="2">
        <v>0</v>
      </c>
      <c r="K1674" s="3">
        <v>6097</v>
      </c>
      <c r="L1674" t="s">
        <v>750</v>
      </c>
      <c r="M1674" t="s">
        <v>31</v>
      </c>
      <c r="P1674" t="s">
        <v>22</v>
      </c>
      <c r="Q1674" s="1">
        <v>43949.722777777781</v>
      </c>
    </row>
    <row r="1675" spans="1:17" hidden="1" outlineLevel="1" x14ac:dyDescent="0.35">
      <c r="A1675" s="1">
        <v>43763</v>
      </c>
      <c r="B1675" t="s">
        <v>24</v>
      </c>
      <c r="C1675" t="s">
        <v>1901</v>
      </c>
      <c r="D1675" t="s">
        <v>1884</v>
      </c>
      <c r="F1675" t="s">
        <v>1902</v>
      </c>
      <c r="G1675" t="s">
        <v>1859</v>
      </c>
      <c r="H1675" t="s">
        <v>838</v>
      </c>
      <c r="I1675" t="s">
        <v>471</v>
      </c>
      <c r="J1675" s="2">
        <v>158.94</v>
      </c>
      <c r="K1675" s="3">
        <v>4064.1</v>
      </c>
      <c r="L1675" t="s">
        <v>750</v>
      </c>
      <c r="M1675" t="s">
        <v>31</v>
      </c>
      <c r="P1675" t="s">
        <v>22</v>
      </c>
      <c r="Q1675" s="1">
        <v>43949.722777777781</v>
      </c>
    </row>
    <row r="1676" spans="1:17" hidden="1" outlineLevel="1" x14ac:dyDescent="0.35">
      <c r="A1676" s="1">
        <v>43789</v>
      </c>
      <c r="B1676" t="s">
        <v>24</v>
      </c>
      <c r="C1676" t="s">
        <v>1906</v>
      </c>
      <c r="D1676" t="s">
        <v>1884</v>
      </c>
      <c r="F1676" t="s">
        <v>1907</v>
      </c>
      <c r="G1676" t="s">
        <v>1859</v>
      </c>
      <c r="H1676" t="s">
        <v>23</v>
      </c>
      <c r="J1676" s="2">
        <v>0</v>
      </c>
      <c r="K1676" s="3">
        <v>8288</v>
      </c>
      <c r="M1676" t="s">
        <v>31</v>
      </c>
      <c r="P1676" t="s">
        <v>22</v>
      </c>
      <c r="Q1676" s="1">
        <v>43949.722777777781</v>
      </c>
    </row>
    <row r="1677" spans="1:17" hidden="1" outlineLevel="1" x14ac:dyDescent="0.35">
      <c r="A1677" s="1">
        <v>43790</v>
      </c>
      <c r="B1677" t="s">
        <v>24</v>
      </c>
      <c r="C1677" t="s">
        <v>1908</v>
      </c>
      <c r="D1677" t="s">
        <v>1884</v>
      </c>
      <c r="F1677" t="s">
        <v>1909</v>
      </c>
      <c r="G1677" t="s">
        <v>1859</v>
      </c>
      <c r="H1677" t="s">
        <v>749</v>
      </c>
      <c r="J1677" s="2">
        <v>0</v>
      </c>
      <c r="K1677" s="3">
        <v>2045</v>
      </c>
      <c r="L1677" t="s">
        <v>750</v>
      </c>
      <c r="M1677" t="s">
        <v>31</v>
      </c>
      <c r="P1677" t="s">
        <v>22</v>
      </c>
      <c r="Q1677" s="1">
        <v>43949.722777777781</v>
      </c>
    </row>
    <row r="1678" spans="1:17" hidden="1" outlineLevel="1" x14ac:dyDescent="0.35">
      <c r="A1678" s="1">
        <v>43790</v>
      </c>
      <c r="B1678" t="s">
        <v>24</v>
      </c>
      <c r="C1678" t="s">
        <v>1910</v>
      </c>
      <c r="D1678" t="s">
        <v>1884</v>
      </c>
      <c r="F1678" t="s">
        <v>1909</v>
      </c>
      <c r="G1678" t="s">
        <v>1859</v>
      </c>
      <c r="H1678" t="s">
        <v>749</v>
      </c>
      <c r="J1678" s="2">
        <v>0</v>
      </c>
      <c r="K1678" s="3">
        <v>2045</v>
      </c>
      <c r="L1678" t="s">
        <v>750</v>
      </c>
      <c r="M1678" t="s">
        <v>31</v>
      </c>
      <c r="P1678" t="s">
        <v>22</v>
      </c>
      <c r="Q1678" s="1">
        <v>43949.722777777781</v>
      </c>
    </row>
    <row r="1679" spans="1:17" hidden="1" outlineLevel="1" x14ac:dyDescent="0.35">
      <c r="A1679" s="1">
        <v>43790</v>
      </c>
      <c r="B1679" t="s">
        <v>24</v>
      </c>
      <c r="C1679" t="s">
        <v>1911</v>
      </c>
      <c r="D1679" t="s">
        <v>1884</v>
      </c>
      <c r="F1679" t="s">
        <v>1909</v>
      </c>
      <c r="G1679" t="s">
        <v>1859</v>
      </c>
      <c r="H1679" t="s">
        <v>749</v>
      </c>
      <c r="J1679" s="2">
        <v>0</v>
      </c>
      <c r="K1679" s="3">
        <v>2910</v>
      </c>
      <c r="L1679" t="s">
        <v>750</v>
      </c>
      <c r="M1679" t="s">
        <v>31</v>
      </c>
      <c r="P1679" t="s">
        <v>22</v>
      </c>
      <c r="Q1679" s="1">
        <v>43949.722777777781</v>
      </c>
    </row>
    <row r="1680" spans="1:17" hidden="1" outlineLevel="1" x14ac:dyDescent="0.35">
      <c r="A1680" s="1">
        <v>43790</v>
      </c>
      <c r="B1680" t="s">
        <v>24</v>
      </c>
      <c r="C1680" t="s">
        <v>1912</v>
      </c>
      <c r="D1680" t="s">
        <v>1884</v>
      </c>
      <c r="F1680" t="s">
        <v>1909</v>
      </c>
      <c r="G1680" t="s">
        <v>1859</v>
      </c>
      <c r="H1680" t="s">
        <v>749</v>
      </c>
      <c r="J1680" s="2">
        <v>0</v>
      </c>
      <c r="K1680" s="3">
        <v>2831</v>
      </c>
      <c r="L1680" t="s">
        <v>750</v>
      </c>
      <c r="M1680" t="s">
        <v>31</v>
      </c>
      <c r="P1680" t="s">
        <v>22</v>
      </c>
      <c r="Q1680" s="1">
        <v>43949.722777777781</v>
      </c>
    </row>
    <row r="1681" spans="1:17" hidden="1" outlineLevel="1" x14ac:dyDescent="0.35">
      <c r="A1681" s="1">
        <v>43790</v>
      </c>
      <c r="B1681" t="s">
        <v>24</v>
      </c>
      <c r="C1681" t="s">
        <v>1913</v>
      </c>
      <c r="D1681" t="s">
        <v>1884</v>
      </c>
      <c r="F1681" t="s">
        <v>1909</v>
      </c>
      <c r="G1681" t="s">
        <v>1859</v>
      </c>
      <c r="H1681" t="s">
        <v>749</v>
      </c>
      <c r="J1681" s="2">
        <v>0</v>
      </c>
      <c r="K1681" s="3">
        <v>5127</v>
      </c>
      <c r="L1681" t="s">
        <v>750</v>
      </c>
      <c r="M1681" t="s">
        <v>31</v>
      </c>
      <c r="P1681" t="s">
        <v>22</v>
      </c>
      <c r="Q1681" s="1">
        <v>43949.722777777781</v>
      </c>
    </row>
    <row r="1682" spans="1:17" hidden="1" outlineLevel="1" x14ac:dyDescent="0.35">
      <c r="A1682" s="1">
        <v>43790</v>
      </c>
      <c r="B1682" t="s">
        <v>24</v>
      </c>
      <c r="C1682" t="s">
        <v>1914</v>
      </c>
      <c r="D1682" t="s">
        <v>1884</v>
      </c>
      <c r="F1682" t="s">
        <v>1909</v>
      </c>
      <c r="G1682" t="s">
        <v>1859</v>
      </c>
      <c r="H1682" t="s">
        <v>749</v>
      </c>
      <c r="J1682" s="2">
        <v>0</v>
      </c>
      <c r="K1682" s="3">
        <v>5627</v>
      </c>
      <c r="L1682" t="s">
        <v>750</v>
      </c>
      <c r="M1682" t="s">
        <v>31</v>
      </c>
      <c r="P1682" t="s">
        <v>22</v>
      </c>
      <c r="Q1682" s="1">
        <v>43949.722777777781</v>
      </c>
    </row>
    <row r="1683" spans="1:17" hidden="1" outlineLevel="1" x14ac:dyDescent="0.35">
      <c r="A1683" s="1">
        <v>43790</v>
      </c>
      <c r="B1683" t="s">
        <v>24</v>
      </c>
      <c r="C1683" t="s">
        <v>1915</v>
      </c>
      <c r="D1683" t="s">
        <v>1884</v>
      </c>
      <c r="F1683" t="s">
        <v>1909</v>
      </c>
      <c r="G1683" t="s">
        <v>1859</v>
      </c>
      <c r="H1683" t="s">
        <v>749</v>
      </c>
      <c r="J1683" s="2">
        <v>0</v>
      </c>
      <c r="K1683" s="3">
        <v>7738</v>
      </c>
      <c r="L1683" t="s">
        <v>750</v>
      </c>
      <c r="M1683" t="s">
        <v>31</v>
      </c>
      <c r="P1683" t="s">
        <v>22</v>
      </c>
      <c r="Q1683" s="1">
        <v>43949.722777777781</v>
      </c>
    </row>
    <row r="1684" spans="1:17" hidden="1" outlineLevel="1" x14ac:dyDescent="0.35">
      <c r="A1684" s="1">
        <v>43790</v>
      </c>
      <c r="B1684" t="s">
        <v>24</v>
      </c>
      <c r="C1684" t="s">
        <v>1916</v>
      </c>
      <c r="D1684" t="s">
        <v>1884</v>
      </c>
      <c r="F1684" t="s">
        <v>1909</v>
      </c>
      <c r="G1684" t="s">
        <v>1859</v>
      </c>
      <c r="H1684" t="s">
        <v>749</v>
      </c>
      <c r="J1684" s="2">
        <v>0</v>
      </c>
      <c r="K1684" s="3">
        <v>4089</v>
      </c>
      <c r="L1684" t="s">
        <v>750</v>
      </c>
      <c r="M1684" t="s">
        <v>31</v>
      </c>
      <c r="P1684" t="s">
        <v>22</v>
      </c>
      <c r="Q1684" s="1">
        <v>43949.722777777781</v>
      </c>
    </row>
    <row r="1685" spans="1:17" hidden="1" outlineLevel="1" x14ac:dyDescent="0.35">
      <c r="A1685" s="1">
        <v>43790</v>
      </c>
      <c r="B1685" t="s">
        <v>24</v>
      </c>
      <c r="C1685" t="s">
        <v>1917</v>
      </c>
      <c r="D1685" t="s">
        <v>1884</v>
      </c>
      <c r="F1685" t="s">
        <v>1909</v>
      </c>
      <c r="G1685" t="s">
        <v>1859</v>
      </c>
      <c r="H1685" t="s">
        <v>749</v>
      </c>
      <c r="J1685" s="2">
        <v>0</v>
      </c>
      <c r="K1685" s="3">
        <v>3145</v>
      </c>
      <c r="L1685" t="s">
        <v>750</v>
      </c>
      <c r="M1685" t="s">
        <v>31</v>
      </c>
      <c r="P1685" t="s">
        <v>22</v>
      </c>
      <c r="Q1685" s="1">
        <v>43949.722777777781</v>
      </c>
    </row>
    <row r="1686" spans="1:17" hidden="1" outlineLevel="1" x14ac:dyDescent="0.35">
      <c r="A1686" s="1">
        <v>43791</v>
      </c>
      <c r="B1686" t="s">
        <v>24</v>
      </c>
      <c r="C1686" t="s">
        <v>1918</v>
      </c>
      <c r="D1686" t="s">
        <v>1884</v>
      </c>
      <c r="F1686" t="s">
        <v>1919</v>
      </c>
      <c r="G1686" t="s">
        <v>1859</v>
      </c>
      <c r="H1686" t="s">
        <v>838</v>
      </c>
      <c r="I1686" t="s">
        <v>471</v>
      </c>
      <c r="J1686" s="2">
        <v>30.62</v>
      </c>
      <c r="K1686" s="3">
        <v>781.12</v>
      </c>
      <c r="L1686" t="s">
        <v>750</v>
      </c>
      <c r="M1686" t="s">
        <v>31</v>
      </c>
      <c r="P1686" t="s">
        <v>22</v>
      </c>
      <c r="Q1686" s="1">
        <v>43949.722777777781</v>
      </c>
    </row>
    <row r="1687" spans="1:17" hidden="1" outlineLevel="1" x14ac:dyDescent="0.35">
      <c r="A1687" s="1">
        <v>43791</v>
      </c>
      <c r="B1687" t="s">
        <v>24</v>
      </c>
      <c r="C1687" t="s">
        <v>1920</v>
      </c>
      <c r="D1687" t="s">
        <v>1884</v>
      </c>
      <c r="F1687" t="s">
        <v>1919</v>
      </c>
      <c r="G1687" t="s">
        <v>1859</v>
      </c>
      <c r="H1687" t="s">
        <v>838</v>
      </c>
      <c r="I1687" t="s">
        <v>471</v>
      </c>
      <c r="J1687" s="2">
        <v>91.81</v>
      </c>
      <c r="K1687" s="3">
        <v>2342.0700000000002</v>
      </c>
      <c r="L1687" t="s">
        <v>750</v>
      </c>
      <c r="M1687" t="s">
        <v>31</v>
      </c>
      <c r="P1687" t="s">
        <v>22</v>
      </c>
      <c r="Q1687" s="1">
        <v>43949.722777777781</v>
      </c>
    </row>
    <row r="1688" spans="1:17" hidden="1" outlineLevel="1" x14ac:dyDescent="0.35">
      <c r="A1688" s="1">
        <v>43791</v>
      </c>
      <c r="B1688" t="s">
        <v>24</v>
      </c>
      <c r="C1688" t="s">
        <v>1921</v>
      </c>
      <c r="D1688" t="s">
        <v>1884</v>
      </c>
      <c r="F1688" t="s">
        <v>1919</v>
      </c>
      <c r="G1688" t="s">
        <v>1859</v>
      </c>
      <c r="H1688" t="s">
        <v>838</v>
      </c>
      <c r="I1688" t="s">
        <v>471</v>
      </c>
      <c r="J1688" s="2">
        <v>191.26</v>
      </c>
      <c r="K1688" s="3">
        <v>4879.04</v>
      </c>
      <c r="L1688" t="s">
        <v>750</v>
      </c>
      <c r="M1688" t="s">
        <v>31</v>
      </c>
      <c r="P1688" t="s">
        <v>22</v>
      </c>
      <c r="Q1688" s="1">
        <v>43949.722777777781</v>
      </c>
    </row>
    <row r="1689" spans="1:17" hidden="1" outlineLevel="1" x14ac:dyDescent="0.35">
      <c r="A1689" s="1">
        <v>43799</v>
      </c>
      <c r="B1689" t="s">
        <v>722</v>
      </c>
      <c r="C1689" t="s">
        <v>1922</v>
      </c>
      <c r="D1689" t="s">
        <v>724</v>
      </c>
      <c r="F1689" t="s">
        <v>1923</v>
      </c>
      <c r="G1689" t="s">
        <v>1859</v>
      </c>
      <c r="H1689" t="s">
        <v>881</v>
      </c>
      <c r="J1689" s="2">
        <v>0</v>
      </c>
      <c r="K1689" s="3">
        <v>1462</v>
      </c>
      <c r="M1689" t="s">
        <v>31</v>
      </c>
      <c r="O1689" t="s">
        <v>1924</v>
      </c>
      <c r="P1689" t="s">
        <v>22</v>
      </c>
      <c r="Q1689" s="1">
        <v>43949.742349537039</v>
      </c>
    </row>
    <row r="1690" spans="1:17" hidden="1" outlineLevel="1" x14ac:dyDescent="0.35">
      <c r="A1690" s="1">
        <v>43819</v>
      </c>
      <c r="B1690" t="s">
        <v>24</v>
      </c>
      <c r="C1690" t="s">
        <v>1925</v>
      </c>
      <c r="D1690" t="s">
        <v>1884</v>
      </c>
      <c r="F1690" t="s">
        <v>1926</v>
      </c>
      <c r="G1690" t="s">
        <v>1859</v>
      </c>
      <c r="H1690" t="s">
        <v>23</v>
      </c>
      <c r="J1690" s="2">
        <v>0</v>
      </c>
      <c r="K1690" s="3">
        <v>8288</v>
      </c>
      <c r="M1690" t="s">
        <v>31</v>
      </c>
      <c r="P1690" t="s">
        <v>22</v>
      </c>
      <c r="Q1690" s="1">
        <v>43949.722777777781</v>
      </c>
    </row>
    <row r="1691" spans="1:17" hidden="1" outlineLevel="1" x14ac:dyDescent="0.35">
      <c r="A1691" s="1">
        <v>43830</v>
      </c>
      <c r="B1691" t="s">
        <v>722</v>
      </c>
      <c r="C1691" t="s">
        <v>1927</v>
      </c>
      <c r="D1691" t="s">
        <v>724</v>
      </c>
      <c r="F1691" t="s">
        <v>1928</v>
      </c>
      <c r="G1691" t="s">
        <v>1859</v>
      </c>
      <c r="H1691" t="s">
        <v>881</v>
      </c>
      <c r="J1691" s="2">
        <v>0</v>
      </c>
      <c r="K1691" s="3">
        <v>1462</v>
      </c>
      <c r="M1691" t="s">
        <v>31</v>
      </c>
      <c r="P1691" t="s">
        <v>22</v>
      </c>
      <c r="Q1691" s="1">
        <v>43949.722777777781</v>
      </c>
    </row>
    <row r="1692" spans="1:17" hidden="1" outlineLevel="1" x14ac:dyDescent="0.35">
      <c r="A1692" s="1">
        <v>43853</v>
      </c>
      <c r="B1692" t="s">
        <v>24</v>
      </c>
      <c r="C1692" t="s">
        <v>1929</v>
      </c>
      <c r="F1692" t="s">
        <v>1861</v>
      </c>
      <c r="G1692" t="s">
        <v>1859</v>
      </c>
      <c r="H1692" t="s">
        <v>23</v>
      </c>
      <c r="J1692" s="2">
        <v>0</v>
      </c>
      <c r="K1692" s="3">
        <v>8288</v>
      </c>
      <c r="M1692" t="s">
        <v>31</v>
      </c>
      <c r="P1692" t="s">
        <v>22</v>
      </c>
      <c r="Q1692" s="1">
        <v>43949.722777777781</v>
      </c>
    </row>
    <row r="1693" spans="1:17" hidden="1" outlineLevel="1" x14ac:dyDescent="0.35">
      <c r="A1693" s="1">
        <v>43861</v>
      </c>
      <c r="B1693" t="s">
        <v>722</v>
      </c>
      <c r="C1693" t="s">
        <v>1930</v>
      </c>
      <c r="D1693" t="s">
        <v>724</v>
      </c>
      <c r="F1693" t="s">
        <v>1931</v>
      </c>
      <c r="G1693" t="s">
        <v>1859</v>
      </c>
      <c r="H1693" t="s">
        <v>881</v>
      </c>
      <c r="J1693" s="2">
        <v>0</v>
      </c>
      <c r="K1693" s="3">
        <v>1462</v>
      </c>
      <c r="M1693" t="s">
        <v>31</v>
      </c>
      <c r="P1693" t="s">
        <v>22</v>
      </c>
      <c r="Q1693" s="1">
        <v>43949.722777777781</v>
      </c>
    </row>
    <row r="1694" spans="1:17" hidden="1" outlineLevel="1" x14ac:dyDescent="0.35">
      <c r="A1694" s="1">
        <v>43879</v>
      </c>
      <c r="B1694" t="s">
        <v>24</v>
      </c>
      <c r="C1694" t="s">
        <v>1932</v>
      </c>
      <c r="F1694" t="s">
        <v>1861</v>
      </c>
      <c r="G1694" t="s">
        <v>1859</v>
      </c>
      <c r="H1694" t="s">
        <v>23</v>
      </c>
      <c r="J1694" s="2">
        <v>0</v>
      </c>
      <c r="K1694" s="3">
        <v>8288</v>
      </c>
      <c r="M1694" t="s">
        <v>31</v>
      </c>
      <c r="P1694" t="s">
        <v>22</v>
      </c>
      <c r="Q1694" s="1">
        <v>43949.722777777781</v>
      </c>
    </row>
    <row r="1695" spans="1:17" hidden="1" outlineLevel="1" x14ac:dyDescent="0.35">
      <c r="A1695" s="1">
        <v>43890</v>
      </c>
      <c r="B1695" t="s">
        <v>722</v>
      </c>
      <c r="C1695" t="s">
        <v>1933</v>
      </c>
      <c r="D1695" t="s">
        <v>724</v>
      </c>
      <c r="F1695" t="s">
        <v>1934</v>
      </c>
      <c r="G1695" t="s">
        <v>1859</v>
      </c>
      <c r="H1695" t="s">
        <v>881</v>
      </c>
      <c r="J1695" s="2">
        <v>0</v>
      </c>
      <c r="K1695" s="3">
        <v>1012</v>
      </c>
      <c r="M1695" t="s">
        <v>31</v>
      </c>
      <c r="P1695" t="s">
        <v>22</v>
      </c>
      <c r="Q1695" s="1">
        <v>43949.722777777781</v>
      </c>
    </row>
    <row r="1696" spans="1:17" hidden="1" outlineLevel="1" x14ac:dyDescent="0.35">
      <c r="A1696" s="1">
        <v>43915</v>
      </c>
      <c r="B1696" t="s">
        <v>24</v>
      </c>
      <c r="C1696" t="s">
        <v>1935</v>
      </c>
      <c r="F1696" t="s">
        <v>1936</v>
      </c>
      <c r="G1696" t="s">
        <v>1859</v>
      </c>
      <c r="H1696" t="s">
        <v>23</v>
      </c>
      <c r="J1696" s="2">
        <v>0</v>
      </c>
      <c r="K1696" s="3">
        <v>5738</v>
      </c>
      <c r="M1696" t="s">
        <v>31</v>
      </c>
      <c r="P1696" t="s">
        <v>22</v>
      </c>
      <c r="Q1696" s="1">
        <v>43949.722777777781</v>
      </c>
    </row>
    <row r="1697" spans="1:17" hidden="1" outlineLevel="1" x14ac:dyDescent="0.35">
      <c r="A1697" s="1">
        <v>43647</v>
      </c>
      <c r="B1697" t="s">
        <v>17</v>
      </c>
      <c r="C1697" t="s">
        <v>18</v>
      </c>
      <c r="F1697" t="s">
        <v>19</v>
      </c>
      <c r="G1697" t="s">
        <v>1937</v>
      </c>
      <c r="H1697" t="s">
        <v>21</v>
      </c>
      <c r="J1697" s="2">
        <v>0</v>
      </c>
      <c r="K1697" s="3">
        <v>20000</v>
      </c>
      <c r="P1697" t="s">
        <v>22</v>
      </c>
      <c r="Q1697" s="1">
        <v>44033.369571759264</v>
      </c>
    </row>
    <row r="1698" spans="1:17" hidden="1" outlineLevel="1" x14ac:dyDescent="0.35">
      <c r="A1698" s="1">
        <v>43661</v>
      </c>
      <c r="B1698" t="s">
        <v>24</v>
      </c>
      <c r="C1698" t="s">
        <v>1940</v>
      </c>
      <c r="D1698" t="s">
        <v>1611</v>
      </c>
      <c r="F1698" t="s">
        <v>1941</v>
      </c>
      <c r="G1698" t="s">
        <v>881</v>
      </c>
      <c r="H1698" t="s">
        <v>749</v>
      </c>
      <c r="J1698" s="2">
        <v>0</v>
      </c>
      <c r="K1698" s="3">
        <v>10925</v>
      </c>
      <c r="L1698" t="s">
        <v>750</v>
      </c>
      <c r="M1698" t="s">
        <v>31</v>
      </c>
      <c r="P1698" t="s">
        <v>22</v>
      </c>
      <c r="Q1698" s="1">
        <v>43949.722777777781</v>
      </c>
    </row>
    <row r="1699" spans="1:17" hidden="1" outlineLevel="1" x14ac:dyDescent="0.35">
      <c r="A1699" s="1">
        <v>43700</v>
      </c>
      <c r="B1699" t="s">
        <v>24</v>
      </c>
      <c r="C1699" t="s">
        <v>1942</v>
      </c>
      <c r="D1699" t="s">
        <v>1884</v>
      </c>
      <c r="F1699" t="s">
        <v>1943</v>
      </c>
      <c r="G1699" t="s">
        <v>881</v>
      </c>
      <c r="H1699" t="s">
        <v>23</v>
      </c>
      <c r="J1699" s="2">
        <v>0</v>
      </c>
      <c r="K1699" s="3">
        <v>1462</v>
      </c>
      <c r="M1699" t="s">
        <v>31</v>
      </c>
      <c r="P1699" t="s">
        <v>22</v>
      </c>
      <c r="Q1699" s="1">
        <v>43949.722777777781</v>
      </c>
    </row>
    <row r="1700" spans="1:17" hidden="1" outlineLevel="1" x14ac:dyDescent="0.35">
      <c r="A1700" s="1">
        <v>43724</v>
      </c>
      <c r="B1700" t="s">
        <v>24</v>
      </c>
      <c r="C1700" t="s">
        <v>1944</v>
      </c>
      <c r="D1700" t="s">
        <v>1945</v>
      </c>
      <c r="F1700" t="s">
        <v>1946</v>
      </c>
      <c r="G1700" t="s">
        <v>881</v>
      </c>
      <c r="H1700" t="s">
        <v>23</v>
      </c>
      <c r="J1700" s="2">
        <v>0</v>
      </c>
      <c r="K1700" s="3">
        <v>1462</v>
      </c>
      <c r="M1700" t="s">
        <v>31</v>
      </c>
      <c r="P1700" t="s">
        <v>22</v>
      </c>
      <c r="Q1700" s="1">
        <v>43949.722777777781</v>
      </c>
    </row>
    <row r="1701" spans="1:17" hidden="1" outlineLevel="1" x14ac:dyDescent="0.35">
      <c r="A1701" s="1">
        <v>43748</v>
      </c>
      <c r="B1701" t="s">
        <v>24</v>
      </c>
      <c r="C1701" t="s">
        <v>1947</v>
      </c>
      <c r="D1701" t="s">
        <v>1945</v>
      </c>
      <c r="F1701" t="s">
        <v>1948</v>
      </c>
      <c r="G1701" t="s">
        <v>881</v>
      </c>
      <c r="H1701" t="s">
        <v>23</v>
      </c>
      <c r="J1701" s="2">
        <v>0</v>
      </c>
      <c r="K1701" s="3">
        <v>1462</v>
      </c>
      <c r="M1701" t="s">
        <v>31</v>
      </c>
      <c r="P1701" t="s">
        <v>22</v>
      </c>
      <c r="Q1701" s="1">
        <v>43949.722777777781</v>
      </c>
    </row>
    <row r="1702" spans="1:17" hidden="1" outlineLevel="1" x14ac:dyDescent="0.35">
      <c r="A1702" s="1">
        <v>43763</v>
      </c>
      <c r="B1702" t="s">
        <v>24</v>
      </c>
      <c r="C1702" t="s">
        <v>1949</v>
      </c>
      <c r="D1702" t="s">
        <v>1945</v>
      </c>
      <c r="F1702" t="s">
        <v>1945</v>
      </c>
      <c r="G1702" t="s">
        <v>881</v>
      </c>
      <c r="H1702" t="s">
        <v>749</v>
      </c>
      <c r="J1702" s="2">
        <v>0</v>
      </c>
      <c r="K1702" s="3">
        <v>4973</v>
      </c>
      <c r="L1702" t="s">
        <v>750</v>
      </c>
      <c r="M1702" t="s">
        <v>31</v>
      </c>
      <c r="P1702" t="s">
        <v>22</v>
      </c>
      <c r="Q1702" s="1">
        <v>43949.722777777781</v>
      </c>
    </row>
    <row r="1703" spans="1:17" hidden="1" outlineLevel="1" x14ac:dyDescent="0.35">
      <c r="A1703" s="1">
        <v>43789</v>
      </c>
      <c r="B1703" t="s">
        <v>24</v>
      </c>
      <c r="C1703" t="s">
        <v>1950</v>
      </c>
      <c r="F1703" t="s">
        <v>1945</v>
      </c>
      <c r="G1703" t="s">
        <v>881</v>
      </c>
      <c r="H1703" t="s">
        <v>23</v>
      </c>
      <c r="J1703" s="2">
        <v>0</v>
      </c>
      <c r="K1703" s="3">
        <v>9141</v>
      </c>
      <c r="M1703" t="s">
        <v>31</v>
      </c>
      <c r="P1703" t="s">
        <v>22</v>
      </c>
      <c r="Q1703" s="1">
        <v>43949.722777777781</v>
      </c>
    </row>
    <row r="1704" spans="1:17" hidden="1" outlineLevel="1" x14ac:dyDescent="0.35">
      <c r="A1704" s="1">
        <v>43819</v>
      </c>
      <c r="B1704" t="s">
        <v>24</v>
      </c>
      <c r="C1704" t="s">
        <v>1951</v>
      </c>
      <c r="F1704" t="s">
        <v>1945</v>
      </c>
      <c r="G1704" t="s">
        <v>881</v>
      </c>
      <c r="H1704" t="s">
        <v>23</v>
      </c>
      <c r="J1704" s="2">
        <v>0</v>
      </c>
      <c r="K1704" s="3">
        <v>1462</v>
      </c>
      <c r="M1704" t="s">
        <v>31</v>
      </c>
      <c r="P1704" t="s">
        <v>22</v>
      </c>
      <c r="Q1704" s="1">
        <v>43949.722777777781</v>
      </c>
    </row>
    <row r="1705" spans="1:17" hidden="1" outlineLevel="1" x14ac:dyDescent="0.35">
      <c r="A1705" s="1">
        <v>43853</v>
      </c>
      <c r="B1705" t="s">
        <v>24</v>
      </c>
      <c r="C1705" t="s">
        <v>1952</v>
      </c>
      <c r="F1705" t="s">
        <v>1945</v>
      </c>
      <c r="G1705" t="s">
        <v>881</v>
      </c>
      <c r="H1705" t="s">
        <v>23</v>
      </c>
      <c r="J1705" s="2">
        <v>0</v>
      </c>
      <c r="K1705" s="3">
        <v>1462</v>
      </c>
      <c r="M1705" t="s">
        <v>31</v>
      </c>
      <c r="P1705" t="s">
        <v>22</v>
      </c>
      <c r="Q1705" s="1">
        <v>43949.722777777781</v>
      </c>
    </row>
    <row r="1706" spans="1:17" hidden="1" outlineLevel="1" x14ac:dyDescent="0.35">
      <c r="A1706" s="1">
        <v>43879</v>
      </c>
      <c r="B1706" t="s">
        <v>24</v>
      </c>
      <c r="C1706" t="s">
        <v>1953</v>
      </c>
      <c r="F1706" t="s">
        <v>1945</v>
      </c>
      <c r="G1706" t="s">
        <v>881</v>
      </c>
      <c r="H1706" t="s">
        <v>23</v>
      </c>
      <c r="J1706" s="2">
        <v>0</v>
      </c>
      <c r="K1706" s="3">
        <v>1462</v>
      </c>
      <c r="M1706" t="s">
        <v>31</v>
      </c>
      <c r="P1706" t="s">
        <v>22</v>
      </c>
      <c r="Q1706" s="1">
        <v>43949.722777777781</v>
      </c>
    </row>
    <row r="1707" spans="1:17" hidden="1" outlineLevel="1" x14ac:dyDescent="0.35">
      <c r="A1707" s="1">
        <v>43915</v>
      </c>
      <c r="B1707" t="s">
        <v>24</v>
      </c>
      <c r="C1707" t="s">
        <v>1954</v>
      </c>
      <c r="D1707" t="s">
        <v>1945</v>
      </c>
      <c r="F1707" t="s">
        <v>1934</v>
      </c>
      <c r="G1707" t="s">
        <v>881</v>
      </c>
      <c r="H1707" t="s">
        <v>23</v>
      </c>
      <c r="J1707" s="2">
        <v>0</v>
      </c>
      <c r="K1707" s="3">
        <v>1012</v>
      </c>
      <c r="M1707" t="s">
        <v>31</v>
      </c>
      <c r="P1707" t="s">
        <v>22</v>
      </c>
      <c r="Q1707" s="1">
        <v>43949.722777777781</v>
      </c>
    </row>
    <row r="1708" spans="1:17" hidden="1" outlineLevel="1" x14ac:dyDescent="0.35">
      <c r="A1708" s="1">
        <v>43916</v>
      </c>
      <c r="B1708" t="s">
        <v>24</v>
      </c>
      <c r="C1708" t="s">
        <v>1955</v>
      </c>
      <c r="D1708" t="s">
        <v>1945</v>
      </c>
      <c r="F1708" t="s">
        <v>1956</v>
      </c>
      <c r="G1708" t="s">
        <v>881</v>
      </c>
      <c r="H1708" t="s">
        <v>23</v>
      </c>
      <c r="J1708" s="2">
        <v>0</v>
      </c>
      <c r="K1708" s="3">
        <v>20</v>
      </c>
      <c r="M1708" t="s">
        <v>31</v>
      </c>
      <c r="P1708" t="s">
        <v>22</v>
      </c>
      <c r="Q1708" s="1">
        <v>43949.722777777781</v>
      </c>
    </row>
    <row r="1709" spans="1:17" hidden="1" outlineLevel="1" x14ac:dyDescent="0.35">
      <c r="A1709" s="1">
        <v>43647</v>
      </c>
      <c r="B1709" t="s">
        <v>17</v>
      </c>
      <c r="C1709" t="s">
        <v>18</v>
      </c>
      <c r="F1709" t="s">
        <v>19</v>
      </c>
      <c r="G1709" t="s">
        <v>1957</v>
      </c>
      <c r="H1709" t="s">
        <v>21</v>
      </c>
      <c r="J1709" s="2">
        <v>0</v>
      </c>
      <c r="K1709" s="3">
        <v>168919.42</v>
      </c>
      <c r="P1709" t="s">
        <v>22</v>
      </c>
      <c r="Q1709" s="1">
        <v>44033.369571759264</v>
      </c>
    </row>
    <row r="1710" spans="1:17" hidden="1" outlineLevel="1" x14ac:dyDescent="0.35">
      <c r="A1710" s="1">
        <v>43647</v>
      </c>
      <c r="B1710" t="s">
        <v>17</v>
      </c>
      <c r="C1710" t="s">
        <v>18</v>
      </c>
      <c r="F1710" t="s">
        <v>19</v>
      </c>
      <c r="G1710" t="s">
        <v>1957</v>
      </c>
      <c r="H1710" t="s">
        <v>21</v>
      </c>
      <c r="I1710" t="s">
        <v>471</v>
      </c>
      <c r="J1710" s="2">
        <v>-6579.14</v>
      </c>
      <c r="K1710" s="3">
        <v>-168919.42</v>
      </c>
      <c r="P1710" t="s">
        <v>22</v>
      </c>
      <c r="Q1710" s="1">
        <v>44033.369571759264</v>
      </c>
    </row>
    <row r="1711" spans="1:17" hidden="1" outlineLevel="1" x14ac:dyDescent="0.35">
      <c r="A1711" s="1">
        <v>43832</v>
      </c>
      <c r="B1711" t="s">
        <v>24</v>
      </c>
      <c r="C1711" t="s">
        <v>1966</v>
      </c>
      <c r="F1711" t="s">
        <v>1962</v>
      </c>
      <c r="G1711" t="s">
        <v>766</v>
      </c>
      <c r="H1711" t="s">
        <v>749</v>
      </c>
      <c r="J1711" s="2">
        <v>0</v>
      </c>
      <c r="K1711" s="3">
        <v>5700</v>
      </c>
      <c r="L1711" t="s">
        <v>750</v>
      </c>
      <c r="M1711" t="s">
        <v>31</v>
      </c>
      <c r="P1711" t="s">
        <v>22</v>
      </c>
      <c r="Q1711" s="1">
        <v>43949.722777777781</v>
      </c>
    </row>
    <row r="1712" spans="1:17" hidden="1" outlineLevel="1" x14ac:dyDescent="0.35">
      <c r="A1712" s="1">
        <v>43833</v>
      </c>
      <c r="B1712" t="s">
        <v>24</v>
      </c>
      <c r="C1712" t="s">
        <v>1967</v>
      </c>
      <c r="F1712" t="s">
        <v>1962</v>
      </c>
      <c r="G1712" t="s">
        <v>766</v>
      </c>
      <c r="H1712" t="s">
        <v>749</v>
      </c>
      <c r="J1712" s="2">
        <v>0</v>
      </c>
      <c r="K1712" s="3">
        <v>50</v>
      </c>
      <c r="L1712" t="s">
        <v>750</v>
      </c>
      <c r="M1712" t="s">
        <v>31</v>
      </c>
      <c r="P1712" t="s">
        <v>22</v>
      </c>
      <c r="Q1712" s="1">
        <v>43949.722777777781</v>
      </c>
    </row>
    <row r="1713" spans="1:17" hidden="1" outlineLevel="1" x14ac:dyDescent="0.35">
      <c r="A1713" s="1">
        <v>43864</v>
      </c>
      <c r="B1713" t="s">
        <v>24</v>
      </c>
      <c r="C1713" t="s">
        <v>1974</v>
      </c>
      <c r="F1713" t="s">
        <v>1962</v>
      </c>
      <c r="G1713" t="s">
        <v>766</v>
      </c>
      <c r="H1713" t="s">
        <v>749</v>
      </c>
      <c r="J1713" s="2">
        <v>0</v>
      </c>
      <c r="K1713" s="3">
        <v>10335</v>
      </c>
      <c r="L1713" t="s">
        <v>750</v>
      </c>
      <c r="M1713" t="s">
        <v>31</v>
      </c>
      <c r="P1713" t="s">
        <v>22</v>
      </c>
      <c r="Q1713" s="1">
        <v>43949.722777777781</v>
      </c>
    </row>
    <row r="1714" spans="1:17" hidden="1" outlineLevel="1" x14ac:dyDescent="0.35">
      <c r="A1714" s="1">
        <v>43871</v>
      </c>
      <c r="B1714" t="s">
        <v>24</v>
      </c>
      <c r="C1714" t="s">
        <v>1983</v>
      </c>
      <c r="F1714" t="s">
        <v>875</v>
      </c>
      <c r="G1714" t="s">
        <v>766</v>
      </c>
      <c r="H1714" t="s">
        <v>838</v>
      </c>
      <c r="I1714" t="s">
        <v>471</v>
      </c>
      <c r="J1714" s="2">
        <v>155.72</v>
      </c>
      <c r="K1714" s="3">
        <v>3896.89</v>
      </c>
      <c r="L1714" t="s">
        <v>750</v>
      </c>
      <c r="M1714" t="s">
        <v>31</v>
      </c>
      <c r="P1714" t="s">
        <v>22</v>
      </c>
      <c r="Q1714" s="1">
        <v>43949.722777777781</v>
      </c>
    </row>
    <row r="1715" spans="1:17" hidden="1" outlineLevel="1" x14ac:dyDescent="0.35">
      <c r="A1715" s="1">
        <v>43900</v>
      </c>
      <c r="B1715" t="s">
        <v>24</v>
      </c>
      <c r="C1715" t="s">
        <v>1986</v>
      </c>
      <c r="F1715" t="s">
        <v>1962</v>
      </c>
      <c r="G1715" t="s">
        <v>766</v>
      </c>
      <c r="H1715" t="s">
        <v>749</v>
      </c>
      <c r="J1715" s="2">
        <v>0</v>
      </c>
      <c r="K1715" s="3">
        <v>5700</v>
      </c>
      <c r="L1715" t="s">
        <v>750</v>
      </c>
      <c r="M1715" t="s">
        <v>31</v>
      </c>
      <c r="P1715" t="s">
        <v>22</v>
      </c>
      <c r="Q1715" s="1">
        <v>43949.722777777781</v>
      </c>
    </row>
    <row r="1716" spans="1:17" hidden="1" outlineLevel="1" x14ac:dyDescent="0.35">
      <c r="A1716" s="1">
        <v>43647</v>
      </c>
      <c r="B1716" t="s">
        <v>17</v>
      </c>
      <c r="C1716" t="s">
        <v>18</v>
      </c>
      <c r="F1716" t="s">
        <v>19</v>
      </c>
      <c r="G1716" t="s">
        <v>1987</v>
      </c>
      <c r="H1716" t="s">
        <v>21</v>
      </c>
      <c r="J1716" s="2">
        <v>0</v>
      </c>
      <c r="K1716" s="3">
        <v>11997</v>
      </c>
      <c r="P1716" t="s">
        <v>22</v>
      </c>
      <c r="Q1716" s="1">
        <v>44033.369571759264</v>
      </c>
    </row>
    <row r="1717" spans="1:17" hidden="1" outlineLevel="1" x14ac:dyDescent="0.35">
      <c r="A1717" s="1">
        <v>43647</v>
      </c>
      <c r="B1717" t="s">
        <v>17</v>
      </c>
      <c r="C1717" t="s">
        <v>18</v>
      </c>
      <c r="F1717" t="s">
        <v>19</v>
      </c>
      <c r="G1717" t="s">
        <v>56</v>
      </c>
      <c r="H1717" t="s">
        <v>21</v>
      </c>
      <c r="J1717" s="2">
        <v>0</v>
      </c>
      <c r="K1717" s="3">
        <v>137489.49</v>
      </c>
      <c r="P1717" t="s">
        <v>22</v>
      </c>
      <c r="Q1717" s="1">
        <v>44033.369571759264</v>
      </c>
    </row>
    <row r="1718" spans="1:17" hidden="1" outlineLevel="1" x14ac:dyDescent="0.35">
      <c r="A1718" s="1">
        <v>43661</v>
      </c>
      <c r="B1718" t="s">
        <v>24</v>
      </c>
      <c r="C1718" t="s">
        <v>1996</v>
      </c>
      <c r="D1718" t="s">
        <v>1655</v>
      </c>
      <c r="E1718" t="s">
        <v>1656</v>
      </c>
      <c r="F1718" t="s">
        <v>1997</v>
      </c>
      <c r="G1718" t="s">
        <v>35</v>
      </c>
      <c r="H1718" t="s">
        <v>23</v>
      </c>
      <c r="J1718" s="2">
        <v>0</v>
      </c>
      <c r="K1718" s="3">
        <v>76000</v>
      </c>
      <c r="M1718" t="s">
        <v>31</v>
      </c>
      <c r="P1718" t="s">
        <v>22</v>
      </c>
      <c r="Q1718" s="1">
        <v>43949.722777777781</v>
      </c>
    </row>
    <row r="1719" spans="1:17" hidden="1" outlineLevel="1" x14ac:dyDescent="0.35">
      <c r="A1719" s="1">
        <v>43661</v>
      </c>
      <c r="B1719" t="s">
        <v>24</v>
      </c>
      <c r="C1719" t="s">
        <v>1998</v>
      </c>
      <c r="F1719" t="s">
        <v>1999</v>
      </c>
      <c r="G1719" t="s">
        <v>35</v>
      </c>
      <c r="H1719" t="s">
        <v>23</v>
      </c>
      <c r="J1719" s="2">
        <v>0</v>
      </c>
      <c r="K1719" s="3">
        <v>532</v>
      </c>
      <c r="M1719" t="s">
        <v>31</v>
      </c>
      <c r="P1719" t="s">
        <v>22</v>
      </c>
      <c r="Q1719" s="1">
        <v>43949.722777777781</v>
      </c>
    </row>
    <row r="1720" spans="1:17" hidden="1" outlineLevel="1" x14ac:dyDescent="0.35">
      <c r="A1720" s="1">
        <v>43718</v>
      </c>
      <c r="B1720" t="s">
        <v>24</v>
      </c>
      <c r="C1720" t="s">
        <v>2000</v>
      </c>
      <c r="D1720" t="s">
        <v>705</v>
      </c>
      <c r="F1720" t="s">
        <v>2001</v>
      </c>
      <c r="G1720" t="s">
        <v>35</v>
      </c>
      <c r="H1720" t="s">
        <v>470</v>
      </c>
      <c r="I1720" t="s">
        <v>471</v>
      </c>
      <c r="J1720" s="2">
        <v>192</v>
      </c>
      <c r="K1720" s="3">
        <v>4966.08</v>
      </c>
      <c r="M1720" t="s">
        <v>31</v>
      </c>
      <c r="P1720" t="s">
        <v>22</v>
      </c>
      <c r="Q1720" s="1">
        <v>43949.722777777781</v>
      </c>
    </row>
    <row r="1721" spans="1:17" hidden="1" outlineLevel="1" x14ac:dyDescent="0.35">
      <c r="A1721" s="1">
        <v>43822</v>
      </c>
      <c r="B1721" t="s">
        <v>24</v>
      </c>
      <c r="C1721" t="s">
        <v>2003</v>
      </c>
      <c r="D1721" t="s">
        <v>1334</v>
      </c>
      <c r="F1721" t="s">
        <v>2004</v>
      </c>
      <c r="G1721" t="s">
        <v>35</v>
      </c>
      <c r="H1721" t="s">
        <v>470</v>
      </c>
      <c r="I1721" t="s">
        <v>471</v>
      </c>
      <c r="J1721" s="2">
        <v>800.65</v>
      </c>
      <c r="K1721" s="3">
        <v>20416.580000000002</v>
      </c>
      <c r="M1721" t="s">
        <v>31</v>
      </c>
      <c r="P1721" t="s">
        <v>22</v>
      </c>
      <c r="Q1721" s="1">
        <v>43949.722777777781</v>
      </c>
    </row>
    <row r="1722" spans="1:17" hidden="1" outlineLevel="1" x14ac:dyDescent="0.35">
      <c r="A1722" s="1">
        <v>43845</v>
      </c>
      <c r="B1722" t="s">
        <v>24</v>
      </c>
      <c r="C1722" t="s">
        <v>2005</v>
      </c>
      <c r="F1722" t="s">
        <v>2006</v>
      </c>
      <c r="G1722" t="s">
        <v>35</v>
      </c>
      <c r="H1722" t="s">
        <v>23</v>
      </c>
      <c r="J1722" s="2">
        <v>0</v>
      </c>
      <c r="K1722" s="3">
        <v>302.5</v>
      </c>
      <c r="M1722" t="s">
        <v>31</v>
      </c>
      <c r="P1722" t="s">
        <v>22</v>
      </c>
      <c r="Q1722" s="1">
        <v>43949.722777777781</v>
      </c>
    </row>
    <row r="1723" spans="1:17" hidden="1" outlineLevel="1" x14ac:dyDescent="0.35">
      <c r="A1723" s="1">
        <v>43864</v>
      </c>
      <c r="B1723" t="s">
        <v>24</v>
      </c>
      <c r="C1723" t="s">
        <v>2007</v>
      </c>
      <c r="F1723" t="s">
        <v>2008</v>
      </c>
      <c r="G1723" t="s">
        <v>35</v>
      </c>
      <c r="H1723" t="s">
        <v>838</v>
      </c>
      <c r="I1723" t="s">
        <v>471</v>
      </c>
      <c r="J1723" s="2">
        <v>5</v>
      </c>
      <c r="K1723" s="3">
        <v>125.88</v>
      </c>
      <c r="L1723" t="s">
        <v>750</v>
      </c>
      <c r="M1723" t="s">
        <v>31</v>
      </c>
      <c r="P1723" t="s">
        <v>22</v>
      </c>
      <c r="Q1723" s="1">
        <v>43949.722777777781</v>
      </c>
    </row>
    <row r="1724" spans="1:17" hidden="1" outlineLevel="1" x14ac:dyDescent="0.35">
      <c r="A1724" s="1">
        <v>43878</v>
      </c>
      <c r="B1724" t="s">
        <v>24</v>
      </c>
      <c r="C1724" t="s">
        <v>2009</v>
      </c>
      <c r="F1724" t="s">
        <v>2006</v>
      </c>
      <c r="G1724" t="s">
        <v>35</v>
      </c>
      <c r="H1724" t="s">
        <v>23</v>
      </c>
      <c r="J1724" s="2">
        <v>0</v>
      </c>
      <c r="K1724" s="3">
        <v>302.5</v>
      </c>
      <c r="M1724" t="s">
        <v>31</v>
      </c>
      <c r="P1724" t="s">
        <v>22</v>
      </c>
      <c r="Q1724" s="1">
        <v>43949.722777777781</v>
      </c>
    </row>
    <row r="1725" spans="1:17" hidden="1" outlineLevel="1" x14ac:dyDescent="0.35">
      <c r="A1725" s="1">
        <v>43879</v>
      </c>
      <c r="B1725" t="s">
        <v>722</v>
      </c>
      <c r="C1725" t="s">
        <v>1521</v>
      </c>
      <c r="D1725" t="s">
        <v>61</v>
      </c>
      <c r="E1725" t="s">
        <v>62</v>
      </c>
      <c r="F1725" t="s">
        <v>328</v>
      </c>
      <c r="G1725" t="s">
        <v>35</v>
      </c>
      <c r="H1725" t="s">
        <v>48</v>
      </c>
      <c r="J1725" s="2">
        <v>0</v>
      </c>
      <c r="K1725" s="3">
        <v>2455</v>
      </c>
      <c r="M1725" t="s">
        <v>31</v>
      </c>
      <c r="P1725" t="s">
        <v>22</v>
      </c>
      <c r="Q1725" s="1">
        <v>43949.722777777781</v>
      </c>
    </row>
    <row r="1726" spans="1:17" hidden="1" outlineLevel="1" x14ac:dyDescent="0.35">
      <c r="A1726" s="1">
        <v>43890</v>
      </c>
      <c r="B1726" t="s">
        <v>722</v>
      </c>
      <c r="C1726" t="s">
        <v>2010</v>
      </c>
      <c r="D1726" t="s">
        <v>2011</v>
      </c>
      <c r="F1726" t="s">
        <v>2012</v>
      </c>
      <c r="G1726" t="s">
        <v>35</v>
      </c>
      <c r="H1726" t="s">
        <v>35</v>
      </c>
      <c r="J1726" s="2">
        <v>0</v>
      </c>
      <c r="K1726" s="3">
        <v>2978117.54</v>
      </c>
      <c r="L1726" t="s">
        <v>750</v>
      </c>
      <c r="M1726" t="s">
        <v>31</v>
      </c>
      <c r="P1726" t="s">
        <v>22</v>
      </c>
      <c r="Q1726" s="1">
        <v>44089.742060185177</v>
      </c>
    </row>
    <row r="1727" spans="1:17" hidden="1" outlineLevel="1" x14ac:dyDescent="0.35">
      <c r="A1727" s="1">
        <v>43890</v>
      </c>
      <c r="B1727" t="s">
        <v>722</v>
      </c>
      <c r="C1727" t="s">
        <v>2010</v>
      </c>
      <c r="D1727" t="s">
        <v>2011</v>
      </c>
      <c r="F1727" t="s">
        <v>2013</v>
      </c>
      <c r="G1727" t="s">
        <v>35</v>
      </c>
      <c r="H1727" t="s">
        <v>35</v>
      </c>
      <c r="J1727" s="2">
        <v>0</v>
      </c>
      <c r="K1727" s="3">
        <v>-31178.31</v>
      </c>
      <c r="L1727" t="s">
        <v>750</v>
      </c>
      <c r="M1727" t="s">
        <v>31</v>
      </c>
      <c r="P1727" t="s">
        <v>22</v>
      </c>
      <c r="Q1727" s="1">
        <v>44089.742164351846</v>
      </c>
    </row>
    <row r="1728" spans="1:17" hidden="1" outlineLevel="1" x14ac:dyDescent="0.35">
      <c r="A1728" s="1">
        <v>43890</v>
      </c>
      <c r="B1728" t="s">
        <v>722</v>
      </c>
      <c r="C1728" t="s">
        <v>2010</v>
      </c>
      <c r="D1728" t="s">
        <v>2011</v>
      </c>
      <c r="F1728" t="s">
        <v>2014</v>
      </c>
      <c r="G1728" t="s">
        <v>35</v>
      </c>
      <c r="H1728" t="s">
        <v>35</v>
      </c>
      <c r="J1728" s="2">
        <v>0</v>
      </c>
      <c r="K1728" s="3">
        <v>-45380</v>
      </c>
      <c r="L1728" t="s">
        <v>750</v>
      </c>
      <c r="M1728" t="s">
        <v>31</v>
      </c>
      <c r="P1728" t="s">
        <v>22</v>
      </c>
      <c r="Q1728" s="1">
        <v>44089.742268518523</v>
      </c>
    </row>
    <row r="1729" spans="1:17" hidden="1" outlineLevel="1" x14ac:dyDescent="0.35">
      <c r="A1729" s="1">
        <v>43890</v>
      </c>
      <c r="B1729" t="s">
        <v>722</v>
      </c>
      <c r="C1729" t="s">
        <v>2010</v>
      </c>
      <c r="D1729" t="s">
        <v>2011</v>
      </c>
      <c r="G1729" t="s">
        <v>35</v>
      </c>
      <c r="H1729" t="s">
        <v>35</v>
      </c>
      <c r="J1729" s="2">
        <v>0</v>
      </c>
      <c r="K1729" s="3">
        <v>-2901559.23</v>
      </c>
      <c r="L1729" t="s">
        <v>750</v>
      </c>
      <c r="M1729" t="s">
        <v>31</v>
      </c>
      <c r="P1729" t="s">
        <v>22</v>
      </c>
      <c r="Q1729" s="1">
        <v>44089.742349537039</v>
      </c>
    </row>
    <row r="1730" spans="1:17" hidden="1" outlineLevel="1" x14ac:dyDescent="0.35">
      <c r="A1730" s="1">
        <v>43992</v>
      </c>
      <c r="B1730" t="s">
        <v>24</v>
      </c>
      <c r="C1730" t="s">
        <v>2015</v>
      </c>
      <c r="D1730" t="s">
        <v>2011</v>
      </c>
      <c r="F1730" t="s">
        <v>2016</v>
      </c>
      <c r="G1730" t="s">
        <v>35</v>
      </c>
      <c r="H1730" t="s">
        <v>749</v>
      </c>
      <c r="J1730" s="2">
        <v>0</v>
      </c>
      <c r="K1730" s="3">
        <v>1275807.6499999999</v>
      </c>
      <c r="P1730" t="s">
        <v>22</v>
      </c>
      <c r="Q1730" s="1">
        <v>44071.638194444437</v>
      </c>
    </row>
    <row r="1731" spans="1:17" hidden="1" outlineLevel="1" x14ac:dyDescent="0.35">
      <c r="A1731" s="1">
        <v>43647</v>
      </c>
      <c r="B1731" t="s">
        <v>17</v>
      </c>
      <c r="C1731" t="s">
        <v>18</v>
      </c>
      <c r="F1731" t="s">
        <v>19</v>
      </c>
      <c r="G1731" t="s">
        <v>2017</v>
      </c>
      <c r="H1731" t="s">
        <v>21</v>
      </c>
      <c r="J1731" s="2">
        <v>0</v>
      </c>
      <c r="K1731" s="3">
        <v>-6.55</v>
      </c>
      <c r="P1731" t="s">
        <v>22</v>
      </c>
      <c r="Q1731" s="1">
        <v>44033.369571759264</v>
      </c>
    </row>
    <row r="1732" spans="1:17" hidden="1" outlineLevel="1" x14ac:dyDescent="0.35">
      <c r="A1732" s="1">
        <v>43647</v>
      </c>
      <c r="B1732" t="s">
        <v>17</v>
      </c>
      <c r="C1732" t="s">
        <v>18</v>
      </c>
      <c r="F1732" t="s">
        <v>19</v>
      </c>
      <c r="G1732" t="s">
        <v>2017</v>
      </c>
      <c r="H1732" t="s">
        <v>21</v>
      </c>
      <c r="I1732" t="s">
        <v>471</v>
      </c>
      <c r="J1732" s="2">
        <v>0</v>
      </c>
      <c r="K1732" s="3">
        <v>6.55</v>
      </c>
      <c r="P1732" t="s">
        <v>22</v>
      </c>
      <c r="Q1732" s="1">
        <v>44033.369571759264</v>
      </c>
    </row>
    <row r="1733" spans="1:17" hidden="1" outlineLevel="1" x14ac:dyDescent="0.35">
      <c r="A1733" s="1">
        <v>43993</v>
      </c>
      <c r="B1733" t="s">
        <v>24</v>
      </c>
      <c r="C1733" t="s">
        <v>2018</v>
      </c>
      <c r="D1733" t="s">
        <v>2011</v>
      </c>
      <c r="F1733" t="s">
        <v>2019</v>
      </c>
      <c r="G1733" t="s">
        <v>2017</v>
      </c>
      <c r="H1733" t="s">
        <v>838</v>
      </c>
      <c r="I1733" t="s">
        <v>471</v>
      </c>
      <c r="J1733" s="2">
        <v>50000</v>
      </c>
      <c r="K1733" s="3">
        <v>1333750</v>
      </c>
      <c r="P1733" t="s">
        <v>22</v>
      </c>
      <c r="Q1733" s="1">
        <v>44089.616574074083</v>
      </c>
    </row>
    <row r="1734" spans="1:17" hidden="1" outlineLevel="1" x14ac:dyDescent="0.35">
      <c r="A1734" s="1">
        <v>43994</v>
      </c>
      <c r="B1734" t="s">
        <v>24</v>
      </c>
      <c r="C1734" t="s">
        <v>2020</v>
      </c>
      <c r="D1734" t="s">
        <v>2011</v>
      </c>
      <c r="F1734" t="s">
        <v>2021</v>
      </c>
      <c r="G1734" t="s">
        <v>2017</v>
      </c>
      <c r="H1734" t="s">
        <v>838</v>
      </c>
      <c r="I1734" t="s">
        <v>471</v>
      </c>
      <c r="J1734" s="2">
        <v>22573.21</v>
      </c>
      <c r="K1734" s="3">
        <v>602253.24</v>
      </c>
      <c r="P1734" t="s">
        <v>22</v>
      </c>
      <c r="Q1734" s="1">
        <v>44089.616354166668</v>
      </c>
    </row>
    <row r="1735" spans="1:17" hidden="1" outlineLevel="1" x14ac:dyDescent="0.35">
      <c r="A1735" s="1">
        <v>44012</v>
      </c>
      <c r="B1735" t="s">
        <v>722</v>
      </c>
      <c r="C1735" t="s">
        <v>723</v>
      </c>
      <c r="D1735" t="s">
        <v>724</v>
      </c>
      <c r="F1735" t="s">
        <v>2621</v>
      </c>
      <c r="G1735" t="s">
        <v>2607</v>
      </c>
      <c r="H1735" t="s">
        <v>39</v>
      </c>
      <c r="J1735" s="2">
        <v>0</v>
      </c>
      <c r="K1735" s="3">
        <v>12510</v>
      </c>
      <c r="P1735" t="s">
        <v>22</v>
      </c>
      <c r="Q1735" s="1">
        <v>44092.623518518521</v>
      </c>
    </row>
    <row r="1736" spans="1:17" hidden="1" outlineLevel="1" x14ac:dyDescent="0.35">
      <c r="A1736" s="1">
        <v>43647</v>
      </c>
      <c r="B1736" t="s">
        <v>17</v>
      </c>
      <c r="C1736" t="s">
        <v>18</v>
      </c>
      <c r="F1736" t="s">
        <v>19</v>
      </c>
      <c r="G1736" t="s">
        <v>2909</v>
      </c>
      <c r="H1736" t="s">
        <v>21</v>
      </c>
      <c r="J1736" s="2">
        <v>0</v>
      </c>
      <c r="K1736" s="3">
        <v>1071893.6000000001</v>
      </c>
      <c r="P1736" t="s">
        <v>22</v>
      </c>
      <c r="Q1736" s="1">
        <v>44033.369571759264</v>
      </c>
    </row>
    <row r="1737" spans="1:17" hidden="1" outlineLevel="1" x14ac:dyDescent="0.35">
      <c r="A1737" s="1">
        <v>43982</v>
      </c>
      <c r="B1737" t="s">
        <v>722</v>
      </c>
      <c r="C1737" t="s">
        <v>2910</v>
      </c>
      <c r="D1737" t="s">
        <v>724</v>
      </c>
      <c r="F1737" t="s">
        <v>2911</v>
      </c>
      <c r="G1737" t="s">
        <v>2909</v>
      </c>
      <c r="H1737" t="s">
        <v>2912</v>
      </c>
      <c r="J1737" s="2">
        <v>0</v>
      </c>
      <c r="K1737" s="3">
        <v>-1071893.6000000001</v>
      </c>
      <c r="P1737" t="s">
        <v>22</v>
      </c>
      <c r="Q1737" s="1">
        <v>44089.499780092592</v>
      </c>
    </row>
    <row r="1738" spans="1:17" hidden="1" outlineLevel="1" x14ac:dyDescent="0.35">
      <c r="A1738" s="1">
        <v>43647</v>
      </c>
      <c r="B1738" t="s">
        <v>17</v>
      </c>
      <c r="C1738" t="s">
        <v>18</v>
      </c>
      <c r="F1738" t="s">
        <v>19</v>
      </c>
      <c r="G1738" t="s">
        <v>21</v>
      </c>
      <c r="H1738" t="s">
        <v>2913</v>
      </c>
      <c r="J1738" s="2">
        <v>0</v>
      </c>
      <c r="K1738" s="3">
        <v>44911.57</v>
      </c>
      <c r="P1738" t="s">
        <v>22</v>
      </c>
      <c r="Q1738" s="1">
        <v>44033.369571759264</v>
      </c>
    </row>
    <row r="1739" spans="1:17" hidden="1" outlineLevel="1" x14ac:dyDescent="0.35">
      <c r="A1739" s="1">
        <v>43647</v>
      </c>
      <c r="B1739" t="s">
        <v>17</v>
      </c>
      <c r="C1739" t="s">
        <v>18</v>
      </c>
      <c r="F1739" t="s">
        <v>19</v>
      </c>
      <c r="G1739" t="s">
        <v>21</v>
      </c>
      <c r="H1739" t="s">
        <v>2913</v>
      </c>
      <c r="I1739" t="s">
        <v>471</v>
      </c>
      <c r="J1739" s="2">
        <v>-1739.04</v>
      </c>
      <c r="K1739" s="3">
        <v>-44911.57</v>
      </c>
      <c r="P1739" t="s">
        <v>22</v>
      </c>
      <c r="Q1739" s="1">
        <v>44033.369571759264</v>
      </c>
    </row>
    <row r="1740" spans="1:17" hidden="1" outlineLevel="1" x14ac:dyDescent="0.35">
      <c r="A1740" s="1">
        <v>43647</v>
      </c>
      <c r="B1740" t="s">
        <v>17</v>
      </c>
      <c r="C1740" t="s">
        <v>18</v>
      </c>
      <c r="F1740" t="s">
        <v>19</v>
      </c>
      <c r="G1740" t="s">
        <v>21</v>
      </c>
      <c r="H1740" t="s">
        <v>1103</v>
      </c>
      <c r="J1740" s="2">
        <v>0</v>
      </c>
      <c r="K1740" s="3">
        <v>325122.23</v>
      </c>
      <c r="P1740" t="s">
        <v>22</v>
      </c>
      <c r="Q1740" s="1">
        <v>44033.369571759264</v>
      </c>
    </row>
    <row r="1741" spans="1:17" hidden="1" outlineLevel="1" x14ac:dyDescent="0.35">
      <c r="A1741" s="1">
        <v>43647</v>
      </c>
      <c r="B1741" t="s">
        <v>17</v>
      </c>
      <c r="C1741" t="s">
        <v>18</v>
      </c>
      <c r="F1741" t="s">
        <v>19</v>
      </c>
      <c r="G1741" t="s">
        <v>21</v>
      </c>
      <c r="H1741" t="s">
        <v>1523</v>
      </c>
      <c r="J1741" s="2">
        <v>0</v>
      </c>
      <c r="K1741" s="3">
        <v>2455</v>
      </c>
      <c r="P1741" t="s">
        <v>22</v>
      </c>
      <c r="Q1741" s="1">
        <v>44033.369571759264</v>
      </c>
    </row>
    <row r="1742" spans="1:17" hidden="1" outlineLevel="1" x14ac:dyDescent="0.35">
      <c r="A1742" s="1">
        <v>43647</v>
      </c>
      <c r="B1742" t="s">
        <v>17</v>
      </c>
      <c r="C1742" t="s">
        <v>18</v>
      </c>
      <c r="F1742" t="s">
        <v>19</v>
      </c>
      <c r="G1742" t="s">
        <v>21</v>
      </c>
      <c r="H1742" t="s">
        <v>1609</v>
      </c>
      <c r="J1742" s="2">
        <v>0</v>
      </c>
      <c r="K1742" s="3">
        <v>-1206086.3500000001</v>
      </c>
      <c r="P1742" t="s">
        <v>22</v>
      </c>
      <c r="Q1742" s="1">
        <v>44033.369571759264</v>
      </c>
    </row>
    <row r="1743" spans="1:17" hidden="1" outlineLevel="1" x14ac:dyDescent="0.35">
      <c r="A1743" s="1">
        <v>43647</v>
      </c>
      <c r="B1743" t="s">
        <v>17</v>
      </c>
      <c r="C1743" t="s">
        <v>18</v>
      </c>
      <c r="F1743" t="s">
        <v>19</v>
      </c>
      <c r="G1743" t="s">
        <v>21</v>
      </c>
      <c r="H1743" t="s">
        <v>1609</v>
      </c>
      <c r="I1743" t="s">
        <v>471</v>
      </c>
      <c r="J1743" s="2">
        <v>5887.47</v>
      </c>
      <c r="K1743" s="3">
        <v>64437.11</v>
      </c>
      <c r="P1743" t="s">
        <v>22</v>
      </c>
      <c r="Q1743" s="1">
        <v>44033.369571759264</v>
      </c>
    </row>
    <row r="1744" spans="1:17" hidden="1" outlineLevel="1" x14ac:dyDescent="0.35">
      <c r="A1744" s="1">
        <v>43647</v>
      </c>
      <c r="B1744" t="s">
        <v>17</v>
      </c>
      <c r="C1744" t="s">
        <v>18</v>
      </c>
      <c r="F1744" t="s">
        <v>19</v>
      </c>
      <c r="G1744" t="s">
        <v>21</v>
      </c>
      <c r="H1744" t="s">
        <v>1609</v>
      </c>
      <c r="I1744" t="s">
        <v>2914</v>
      </c>
      <c r="J1744" s="2">
        <v>61290</v>
      </c>
      <c r="K1744" s="3">
        <v>1404460.35</v>
      </c>
      <c r="P1744" t="s">
        <v>22</v>
      </c>
      <c r="Q1744" s="1">
        <v>44033.369571759264</v>
      </c>
    </row>
    <row r="1745" spans="1:17" hidden="1" outlineLevel="1" x14ac:dyDescent="0.35">
      <c r="A1745" s="1">
        <v>43647</v>
      </c>
      <c r="B1745" t="s">
        <v>17</v>
      </c>
      <c r="C1745" t="s">
        <v>18</v>
      </c>
      <c r="F1745" t="s">
        <v>19</v>
      </c>
      <c r="G1745" t="s">
        <v>21</v>
      </c>
      <c r="H1745" t="s">
        <v>400</v>
      </c>
      <c r="J1745" s="2">
        <v>0</v>
      </c>
      <c r="K1745" s="3">
        <v>-568300.30000000005</v>
      </c>
      <c r="P1745" t="s">
        <v>22</v>
      </c>
      <c r="Q1745" s="1">
        <v>44033.369571759264</v>
      </c>
    </row>
    <row r="1746" spans="1:17" hidden="1" outlineLevel="1" x14ac:dyDescent="0.35">
      <c r="A1746" s="1">
        <v>43647</v>
      </c>
      <c r="B1746" t="s">
        <v>17</v>
      </c>
      <c r="C1746" t="s">
        <v>18</v>
      </c>
      <c r="F1746" t="s">
        <v>19</v>
      </c>
      <c r="G1746" t="s">
        <v>21</v>
      </c>
      <c r="H1746" t="s">
        <v>400</v>
      </c>
      <c r="I1746" t="s">
        <v>471</v>
      </c>
      <c r="J1746" s="2">
        <v>22110.79</v>
      </c>
      <c r="K1746" s="3">
        <v>568300.30000000005</v>
      </c>
      <c r="P1746" t="s">
        <v>22</v>
      </c>
      <c r="Q1746" s="1">
        <v>44033.369571759264</v>
      </c>
    </row>
    <row r="1747" spans="1:17" hidden="1" outlineLevel="1" x14ac:dyDescent="0.35">
      <c r="A1747" s="1">
        <v>43647</v>
      </c>
      <c r="B1747" t="s">
        <v>17</v>
      </c>
      <c r="C1747" t="s">
        <v>18</v>
      </c>
      <c r="F1747" t="s">
        <v>19</v>
      </c>
      <c r="G1747" t="s">
        <v>21</v>
      </c>
      <c r="H1747" t="s">
        <v>731</v>
      </c>
      <c r="J1747" s="2">
        <v>0</v>
      </c>
      <c r="K1747" s="3">
        <v>139118.20000000001</v>
      </c>
      <c r="P1747" t="s">
        <v>22</v>
      </c>
      <c r="Q1747" s="1">
        <v>44033.369571759264</v>
      </c>
    </row>
    <row r="1748" spans="1:17" hidden="1" outlineLevel="1" x14ac:dyDescent="0.35">
      <c r="A1748" s="1">
        <v>43647</v>
      </c>
      <c r="B1748" t="s">
        <v>17</v>
      </c>
      <c r="C1748" t="s">
        <v>18</v>
      </c>
      <c r="F1748" t="s">
        <v>19</v>
      </c>
      <c r="G1748" t="s">
        <v>21</v>
      </c>
      <c r="H1748" t="s">
        <v>731</v>
      </c>
      <c r="I1748" t="s">
        <v>471</v>
      </c>
      <c r="J1748" s="2">
        <v>-5412</v>
      </c>
      <c r="K1748" s="3">
        <v>-139118.20000000001</v>
      </c>
      <c r="P1748" t="s">
        <v>22</v>
      </c>
      <c r="Q1748" s="1">
        <v>44033.369571759264</v>
      </c>
    </row>
    <row r="1749" spans="1:17" hidden="1" outlineLevel="1" x14ac:dyDescent="0.35">
      <c r="A1749" s="1">
        <v>43647</v>
      </c>
      <c r="B1749" t="s">
        <v>17</v>
      </c>
      <c r="C1749" t="s">
        <v>18</v>
      </c>
      <c r="F1749" t="s">
        <v>19</v>
      </c>
      <c r="G1749" t="s">
        <v>21</v>
      </c>
      <c r="H1749" t="s">
        <v>1859</v>
      </c>
      <c r="J1749" s="2">
        <v>0</v>
      </c>
      <c r="K1749" s="3">
        <v>90631</v>
      </c>
      <c r="P1749" t="s">
        <v>22</v>
      </c>
      <c r="Q1749" s="1">
        <v>44033.369571759264</v>
      </c>
    </row>
    <row r="1750" spans="1:17" hidden="1" outlineLevel="1" x14ac:dyDescent="0.35">
      <c r="A1750" s="1">
        <v>43647</v>
      </c>
      <c r="B1750" t="s">
        <v>17</v>
      </c>
      <c r="C1750" t="s">
        <v>18</v>
      </c>
      <c r="F1750" t="s">
        <v>19</v>
      </c>
      <c r="G1750" t="s">
        <v>21</v>
      </c>
      <c r="H1750" t="s">
        <v>1859</v>
      </c>
      <c r="I1750" t="s">
        <v>471</v>
      </c>
      <c r="J1750" s="2">
        <v>-1131.56</v>
      </c>
      <c r="K1750" s="3">
        <v>-29180.18</v>
      </c>
      <c r="P1750" t="s">
        <v>22</v>
      </c>
      <c r="Q1750" s="1">
        <v>44033.369571759264</v>
      </c>
    </row>
    <row r="1751" spans="1:17" hidden="1" outlineLevel="1" x14ac:dyDescent="0.35">
      <c r="A1751" s="1">
        <v>43647</v>
      </c>
      <c r="B1751" t="s">
        <v>17</v>
      </c>
      <c r="C1751" t="s">
        <v>18</v>
      </c>
      <c r="F1751" t="s">
        <v>19</v>
      </c>
      <c r="G1751" t="s">
        <v>21</v>
      </c>
      <c r="H1751" t="s">
        <v>2915</v>
      </c>
      <c r="J1751" s="2">
        <v>0</v>
      </c>
      <c r="K1751" s="3">
        <v>3429.73</v>
      </c>
      <c r="P1751" t="s">
        <v>22</v>
      </c>
      <c r="Q1751" s="1">
        <v>44033.369571759264</v>
      </c>
    </row>
    <row r="1752" spans="1:17" hidden="1" outlineLevel="1" x14ac:dyDescent="0.35">
      <c r="A1752" s="1">
        <v>43647</v>
      </c>
      <c r="B1752" t="s">
        <v>17</v>
      </c>
      <c r="C1752" t="s">
        <v>18</v>
      </c>
      <c r="F1752" t="s">
        <v>19</v>
      </c>
      <c r="G1752" t="s">
        <v>21</v>
      </c>
      <c r="H1752" t="s">
        <v>2915</v>
      </c>
      <c r="I1752" t="s">
        <v>471</v>
      </c>
      <c r="J1752" s="2">
        <v>-132.55000000000001</v>
      </c>
      <c r="K1752" s="3">
        <v>-3429.73</v>
      </c>
      <c r="P1752" t="s">
        <v>22</v>
      </c>
      <c r="Q1752" s="1">
        <v>44033.369571759264</v>
      </c>
    </row>
    <row r="1753" spans="1:17" hidden="1" outlineLevel="1" x14ac:dyDescent="0.35">
      <c r="A1753" s="1">
        <v>43647</v>
      </c>
      <c r="B1753" t="s">
        <v>17</v>
      </c>
      <c r="C1753" t="s">
        <v>18</v>
      </c>
      <c r="F1753" t="s">
        <v>19</v>
      </c>
      <c r="G1753" t="s">
        <v>21</v>
      </c>
      <c r="H1753" t="s">
        <v>2916</v>
      </c>
      <c r="J1753" s="2">
        <v>0</v>
      </c>
      <c r="K1753" s="3">
        <v>-1295</v>
      </c>
      <c r="P1753" t="s">
        <v>22</v>
      </c>
      <c r="Q1753" s="1">
        <v>44033.369571759264</v>
      </c>
    </row>
    <row r="1754" spans="1:17" hidden="1" outlineLevel="1" x14ac:dyDescent="0.35">
      <c r="A1754" s="1">
        <v>43647</v>
      </c>
      <c r="B1754" t="s">
        <v>17</v>
      </c>
      <c r="C1754" t="s">
        <v>18</v>
      </c>
      <c r="F1754" t="s">
        <v>19</v>
      </c>
      <c r="G1754" t="s">
        <v>21</v>
      </c>
      <c r="H1754" t="s">
        <v>881</v>
      </c>
      <c r="J1754" s="2">
        <v>0</v>
      </c>
      <c r="K1754" s="3">
        <v>12060</v>
      </c>
      <c r="P1754" t="s">
        <v>22</v>
      </c>
      <c r="Q1754" s="1">
        <v>44033.369571759264</v>
      </c>
    </row>
    <row r="1755" spans="1:17" hidden="1" outlineLevel="1" x14ac:dyDescent="0.35">
      <c r="A1755" s="1">
        <v>43647</v>
      </c>
      <c r="B1755" t="s">
        <v>17</v>
      </c>
      <c r="C1755" t="s">
        <v>18</v>
      </c>
      <c r="F1755" t="s">
        <v>19</v>
      </c>
      <c r="G1755" t="s">
        <v>21</v>
      </c>
      <c r="H1755" t="s">
        <v>29</v>
      </c>
      <c r="J1755" s="2">
        <v>0</v>
      </c>
      <c r="K1755" s="3">
        <v>-50000</v>
      </c>
      <c r="P1755" t="s">
        <v>22</v>
      </c>
      <c r="Q1755" s="1">
        <v>44033.369571759264</v>
      </c>
    </row>
    <row r="1756" spans="1:17" hidden="1" outlineLevel="1" x14ac:dyDescent="0.35">
      <c r="A1756" s="1">
        <v>43647</v>
      </c>
      <c r="B1756" t="s">
        <v>17</v>
      </c>
      <c r="C1756" t="s">
        <v>18</v>
      </c>
      <c r="F1756" t="s">
        <v>19</v>
      </c>
      <c r="G1756" t="s">
        <v>21</v>
      </c>
      <c r="H1756" t="s">
        <v>2917</v>
      </c>
      <c r="J1756" s="2">
        <v>0</v>
      </c>
      <c r="K1756" s="3">
        <v>-96337.15</v>
      </c>
      <c r="P1756" t="s">
        <v>22</v>
      </c>
      <c r="Q1756" s="1">
        <v>44033.369571759264</v>
      </c>
    </row>
    <row r="1757" spans="1:17" hidden="1" outlineLevel="1" x14ac:dyDescent="0.35">
      <c r="A1757" s="1">
        <v>43647</v>
      </c>
      <c r="B1757" t="s">
        <v>17</v>
      </c>
      <c r="C1757" t="s">
        <v>18</v>
      </c>
      <c r="F1757" t="s">
        <v>19</v>
      </c>
      <c r="G1757" t="s">
        <v>21</v>
      </c>
      <c r="H1757" t="s">
        <v>2917</v>
      </c>
      <c r="I1757" t="s">
        <v>471</v>
      </c>
      <c r="J1757" s="2">
        <v>3741.8</v>
      </c>
      <c r="K1757" s="3">
        <v>96337.15</v>
      </c>
      <c r="P1757" t="s">
        <v>22</v>
      </c>
      <c r="Q1757" s="1">
        <v>44033.369571759264</v>
      </c>
    </row>
    <row r="1758" spans="1:17" hidden="1" outlineLevel="1" x14ac:dyDescent="0.35">
      <c r="A1758" s="1">
        <v>43647</v>
      </c>
      <c r="B1758" t="s">
        <v>17</v>
      </c>
      <c r="C1758" t="s">
        <v>18</v>
      </c>
      <c r="F1758" t="s">
        <v>19</v>
      </c>
      <c r="G1758" t="s">
        <v>21</v>
      </c>
      <c r="H1758" t="s">
        <v>2918</v>
      </c>
      <c r="J1758" s="2">
        <v>0</v>
      </c>
      <c r="K1758" s="3">
        <v>96725.48</v>
      </c>
      <c r="P1758" t="s">
        <v>22</v>
      </c>
      <c r="Q1758" s="1">
        <v>44033.369571759264</v>
      </c>
    </row>
    <row r="1759" spans="1:17" hidden="1" outlineLevel="1" x14ac:dyDescent="0.35">
      <c r="A1759" s="1">
        <v>43647</v>
      </c>
      <c r="B1759" t="s">
        <v>17</v>
      </c>
      <c r="C1759" t="s">
        <v>18</v>
      </c>
      <c r="F1759" t="s">
        <v>19</v>
      </c>
      <c r="G1759" t="s">
        <v>21</v>
      </c>
      <c r="H1759" t="s">
        <v>2918</v>
      </c>
      <c r="I1759" t="s">
        <v>471</v>
      </c>
      <c r="J1759" s="2">
        <v>-3770.78</v>
      </c>
      <c r="K1759" s="3">
        <v>-96725.48</v>
      </c>
      <c r="P1759" t="s">
        <v>22</v>
      </c>
      <c r="Q1759" s="1">
        <v>44033.369571759264</v>
      </c>
    </row>
    <row r="1760" spans="1:17" hidden="1" outlineLevel="1" x14ac:dyDescent="0.35">
      <c r="A1760" s="1">
        <v>43647</v>
      </c>
      <c r="B1760" t="s">
        <v>17</v>
      </c>
      <c r="C1760" t="s">
        <v>18</v>
      </c>
      <c r="F1760" t="s">
        <v>19</v>
      </c>
      <c r="G1760" t="s">
        <v>21</v>
      </c>
      <c r="H1760" t="s">
        <v>2919</v>
      </c>
      <c r="J1760" s="2">
        <v>0</v>
      </c>
      <c r="K1760" s="3">
        <v>-39292.5</v>
      </c>
      <c r="P1760" t="s">
        <v>22</v>
      </c>
      <c r="Q1760" s="1">
        <v>44033.369571759264</v>
      </c>
    </row>
    <row r="1761" spans="1:17" hidden="1" outlineLevel="1" x14ac:dyDescent="0.35">
      <c r="A1761" s="1">
        <v>43647</v>
      </c>
      <c r="B1761" t="s">
        <v>17</v>
      </c>
      <c r="C1761" t="s">
        <v>18</v>
      </c>
      <c r="F1761" t="s">
        <v>19</v>
      </c>
      <c r="G1761" t="s">
        <v>21</v>
      </c>
      <c r="H1761" t="s">
        <v>2919</v>
      </c>
      <c r="I1761" t="s">
        <v>471</v>
      </c>
      <c r="J1761" s="2">
        <v>1500</v>
      </c>
      <c r="K1761" s="3">
        <v>39292.5</v>
      </c>
      <c r="P1761" t="s">
        <v>22</v>
      </c>
      <c r="Q1761" s="1">
        <v>44033.369571759264</v>
      </c>
    </row>
    <row r="1762" spans="1:17" hidden="1" outlineLevel="1" x14ac:dyDescent="0.35">
      <c r="A1762" s="1">
        <v>43647</v>
      </c>
      <c r="B1762" t="s">
        <v>17</v>
      </c>
      <c r="C1762" t="s">
        <v>18</v>
      </c>
      <c r="F1762" t="s">
        <v>19</v>
      </c>
      <c r="G1762" t="s">
        <v>21</v>
      </c>
      <c r="H1762" t="s">
        <v>1991</v>
      </c>
      <c r="J1762" s="2">
        <v>0</v>
      </c>
      <c r="K1762" s="3">
        <v>50000</v>
      </c>
      <c r="P1762" t="s">
        <v>22</v>
      </c>
      <c r="Q1762" s="1">
        <v>44033.369571759264</v>
      </c>
    </row>
    <row r="1763" spans="1:17" hidden="1" outlineLevel="1" x14ac:dyDescent="0.35">
      <c r="A1763" s="1">
        <v>43647</v>
      </c>
      <c r="B1763" t="s">
        <v>17</v>
      </c>
      <c r="C1763" t="s">
        <v>18</v>
      </c>
      <c r="F1763" t="s">
        <v>19</v>
      </c>
      <c r="G1763" t="s">
        <v>21</v>
      </c>
      <c r="H1763" t="s">
        <v>1995</v>
      </c>
      <c r="J1763" s="2">
        <v>0</v>
      </c>
      <c r="K1763" s="3">
        <v>49269</v>
      </c>
      <c r="P1763" t="s">
        <v>22</v>
      </c>
      <c r="Q1763" s="1">
        <v>44033.369571759264</v>
      </c>
    </row>
    <row r="1764" spans="1:17" hidden="1" outlineLevel="1" x14ac:dyDescent="0.35">
      <c r="A1764" s="1">
        <v>43647</v>
      </c>
      <c r="B1764" t="s">
        <v>17</v>
      </c>
      <c r="C1764" t="s">
        <v>18</v>
      </c>
      <c r="F1764" t="s">
        <v>19</v>
      </c>
      <c r="G1764" t="s">
        <v>21</v>
      </c>
      <c r="H1764" t="s">
        <v>2912</v>
      </c>
      <c r="J1764" s="2">
        <v>0</v>
      </c>
      <c r="K1764" s="3">
        <v>7773251.1699999999</v>
      </c>
      <c r="P1764" t="s">
        <v>22</v>
      </c>
      <c r="Q1764" s="1">
        <v>44033.369571759264</v>
      </c>
    </row>
    <row r="1765" spans="1:17" hidden="1" outlineLevel="1" x14ac:dyDescent="0.35">
      <c r="K1765" s="3">
        <f>SUBTOTAL(9,K2:K1764)</f>
        <v>46831241.360000007</v>
      </c>
      <c r="N1765" s="4" t="s">
        <v>3212</v>
      </c>
      <c r="Q1765" s="1">
        <f>SUBTOTAL(9,Q2:Q1764)</f>
        <v>74027426.197777838</v>
      </c>
    </row>
    <row r="1766" spans="1:17" collapsed="1" x14ac:dyDescent="0.35"/>
  </sheetData>
  <sortState xmlns:xlrd2="http://schemas.microsoft.com/office/spreadsheetml/2017/richdata2" ref="A1249:Q1259">
    <sortCondition ref="H1249:H1259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295"/>
  <sheetViews>
    <sheetView tabSelected="1" topLeftCell="A74" zoomScale="90" zoomScaleNormal="90" workbookViewId="0">
      <selection activeCell="H89" sqref="H89"/>
    </sheetView>
  </sheetViews>
  <sheetFormatPr defaultColWidth="12" defaultRowHeight="13" x14ac:dyDescent="0.3"/>
  <cols>
    <col min="1" max="1" width="37.26953125" style="5" customWidth="1"/>
    <col min="2" max="2" width="17.26953125" style="6" hidden="1" customWidth="1"/>
    <col min="3" max="3" width="23.26953125" style="7" hidden="1" customWidth="1"/>
    <col min="4" max="4" width="14.7265625" style="7" customWidth="1"/>
    <col min="5" max="5" width="15.81640625" style="5" customWidth="1"/>
    <col min="6" max="7" width="14.7265625" style="7" hidden="1" customWidth="1"/>
    <col min="8" max="10" width="14.7265625" style="7" customWidth="1"/>
    <col min="11" max="11" width="23.7265625" style="5" customWidth="1"/>
    <col min="12" max="12" width="32" style="5" customWidth="1"/>
    <col min="13" max="13" width="12" style="5"/>
    <col min="14" max="14" width="6.7265625" style="5" customWidth="1"/>
    <col min="15" max="15" width="7" style="5" customWidth="1"/>
    <col min="16" max="16" width="11.1796875" style="8" customWidth="1"/>
    <col min="17" max="16384" width="12" style="5"/>
  </cols>
  <sheetData>
    <row r="1" spans="1:16" ht="16.5" customHeight="1" x14ac:dyDescent="0.3"/>
    <row r="2" spans="1:16" ht="16.5" customHeight="1" x14ac:dyDescent="0.3">
      <c r="F2" s="200" t="s">
        <v>2920</v>
      </c>
      <c r="G2" s="200"/>
      <c r="H2" s="200"/>
      <c r="I2" s="200"/>
      <c r="J2" s="200"/>
    </row>
    <row r="3" spans="1:16" ht="16.5" customHeight="1" x14ac:dyDescent="0.3">
      <c r="F3" s="200" t="s">
        <v>2921</v>
      </c>
      <c r="G3" s="200"/>
      <c r="H3" s="200"/>
      <c r="I3" s="200"/>
      <c r="J3" s="200"/>
    </row>
    <row r="4" spans="1:16" ht="16.5" customHeight="1" x14ac:dyDescent="0.3"/>
    <row r="5" spans="1:16" ht="16.5" customHeight="1" x14ac:dyDescent="0.3">
      <c r="A5" s="9" t="s">
        <v>2922</v>
      </c>
      <c r="B5" s="10"/>
      <c r="C5" s="11" t="s">
        <v>2923</v>
      </c>
      <c r="D5" s="11"/>
      <c r="F5" s="5"/>
      <c r="G5" s="5"/>
      <c r="H5" s="5"/>
      <c r="I5" s="8"/>
      <c r="J5" s="5"/>
      <c r="P5" s="5"/>
    </row>
    <row r="6" spans="1:16" ht="16.5" customHeight="1" x14ac:dyDescent="0.3">
      <c r="A6" s="12" t="s">
        <v>3227</v>
      </c>
      <c r="B6" s="13"/>
      <c r="C6" s="14"/>
      <c r="D6" s="14"/>
      <c r="F6" s="5"/>
      <c r="G6" s="5"/>
      <c r="H6" s="5"/>
      <c r="I6" s="8"/>
      <c r="J6" s="5"/>
      <c r="P6" s="5"/>
    </row>
    <row r="7" spans="1:16" ht="16.5" customHeight="1" x14ac:dyDescent="0.3">
      <c r="A7" s="201" t="s">
        <v>3141</v>
      </c>
      <c r="B7" s="201"/>
      <c r="C7" s="11"/>
      <c r="D7" s="11"/>
      <c r="F7" s="5"/>
      <c r="G7" s="5"/>
      <c r="H7" s="5"/>
      <c r="I7" s="8"/>
      <c r="J7" s="5"/>
      <c r="P7" s="5"/>
    </row>
    <row r="8" spans="1:16" hidden="1" x14ac:dyDescent="0.3">
      <c r="A8" s="15"/>
      <c r="B8" s="10"/>
      <c r="C8" s="11"/>
      <c r="D8" s="11"/>
      <c r="F8" s="5"/>
      <c r="G8" s="5"/>
      <c r="H8" s="5"/>
      <c r="I8" s="5"/>
      <c r="J8" s="8"/>
      <c r="P8" s="5"/>
    </row>
    <row r="9" spans="1:16" hidden="1" x14ac:dyDescent="0.3">
      <c r="A9" s="16"/>
      <c r="B9" s="10"/>
      <c r="C9" s="11"/>
      <c r="D9" s="11"/>
      <c r="F9" s="11"/>
      <c r="G9" s="11"/>
      <c r="H9" s="11"/>
      <c r="I9" s="11"/>
      <c r="J9" s="11"/>
    </row>
    <row r="10" spans="1:16" hidden="1" x14ac:dyDescent="0.3">
      <c r="A10" s="17" t="s">
        <v>2924</v>
      </c>
      <c r="B10" s="10"/>
      <c r="C10" s="11"/>
      <c r="D10" s="11"/>
      <c r="F10" s="11"/>
      <c r="G10" s="11"/>
      <c r="H10" s="11"/>
      <c r="I10" s="11"/>
      <c r="J10" s="11"/>
    </row>
    <row r="11" spans="1:16" hidden="1" x14ac:dyDescent="0.3">
      <c r="A11" s="9" t="s">
        <v>2925</v>
      </c>
      <c r="B11" s="10"/>
      <c r="C11" s="11"/>
      <c r="D11" s="11"/>
      <c r="F11" s="11"/>
      <c r="G11" s="11"/>
      <c r="H11" s="11"/>
      <c r="I11" s="11"/>
      <c r="J11" s="11"/>
    </row>
    <row r="12" spans="1:16" hidden="1" x14ac:dyDescent="0.3">
      <c r="A12" s="9" t="s">
        <v>2926</v>
      </c>
      <c r="B12" s="10"/>
      <c r="C12" s="11"/>
      <c r="D12" s="11"/>
      <c r="F12" s="11"/>
      <c r="G12" s="11"/>
      <c r="H12" s="11"/>
      <c r="I12" s="11"/>
      <c r="J12" s="11"/>
    </row>
    <row r="13" spans="1:16" ht="14.15" hidden="1" customHeight="1" x14ac:dyDescent="0.3"/>
    <row r="14" spans="1:16" hidden="1" x14ac:dyDescent="0.3">
      <c r="A14" s="18" t="s">
        <v>2927</v>
      </c>
    </row>
    <row r="15" spans="1:16" hidden="1" x14ac:dyDescent="0.3">
      <c r="A15" s="18" t="s">
        <v>2928</v>
      </c>
    </row>
    <row r="16" spans="1:16" hidden="1" x14ac:dyDescent="0.3">
      <c r="A16" s="18"/>
    </row>
    <row r="17" spans="1:11" hidden="1" x14ac:dyDescent="0.3">
      <c r="A17" s="202" t="s">
        <v>2929</v>
      </c>
      <c r="B17" s="202"/>
      <c r="C17" s="202"/>
      <c r="D17" s="202"/>
      <c r="E17" s="202"/>
      <c r="F17" s="19"/>
      <c r="G17" s="20"/>
      <c r="H17" s="5"/>
      <c r="I17" s="5"/>
      <c r="J17" s="5"/>
    </row>
    <row r="18" spans="1:11" hidden="1" x14ac:dyDescent="0.3">
      <c r="A18" s="202" t="s">
        <v>2930</v>
      </c>
      <c r="B18" s="202"/>
      <c r="C18" s="202"/>
      <c r="D18" s="202"/>
      <c r="E18" s="202"/>
      <c r="F18" s="19"/>
      <c r="G18" s="20"/>
      <c r="H18" s="5"/>
      <c r="I18" s="5"/>
      <c r="J18" s="5"/>
    </row>
    <row r="19" spans="1:11" ht="15.5" hidden="1" x14ac:dyDescent="0.35">
      <c r="K19" s="21"/>
    </row>
    <row r="20" spans="1:11" ht="16" hidden="1" customHeight="1" x14ac:dyDescent="0.3">
      <c r="A20" s="203"/>
      <c r="B20" s="203"/>
      <c r="C20" s="203"/>
      <c r="D20" s="203"/>
      <c r="E20" s="203"/>
      <c r="F20" s="19"/>
      <c r="G20" s="20"/>
      <c r="H20" s="5"/>
      <c r="I20" s="5"/>
      <c r="J20" s="5"/>
    </row>
    <row r="21" spans="1:11" hidden="1" x14ac:dyDescent="0.3">
      <c r="A21" s="22"/>
      <c r="B21" s="13"/>
      <c r="C21" s="14"/>
      <c r="D21" s="14"/>
      <c r="F21" s="14"/>
      <c r="G21" s="14"/>
      <c r="H21" s="14"/>
      <c r="I21" s="14"/>
      <c r="J21" s="14"/>
    </row>
    <row r="22" spans="1:11" ht="15" hidden="1" x14ac:dyDescent="0.3">
      <c r="A22" s="204" t="s">
        <v>2931</v>
      </c>
      <c r="B22" s="204"/>
      <c r="C22" s="204"/>
      <c r="D22" s="204"/>
      <c r="E22" s="204"/>
      <c r="F22" s="23"/>
      <c r="G22" s="20"/>
      <c r="H22" s="5"/>
      <c r="I22" s="5"/>
      <c r="J22" s="5"/>
    </row>
    <row r="23" spans="1:11" ht="15" hidden="1" x14ac:dyDescent="0.3">
      <c r="A23" s="205" t="s">
        <v>2932</v>
      </c>
      <c r="B23" s="205"/>
      <c r="C23" s="205"/>
      <c r="D23" s="205"/>
      <c r="E23" s="205"/>
      <c r="F23" s="23"/>
      <c r="G23" s="20"/>
      <c r="H23" s="5"/>
      <c r="I23" s="5"/>
      <c r="J23" s="5"/>
    </row>
    <row r="24" spans="1:11" hidden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1" hidden="1" x14ac:dyDescent="0.3">
      <c r="A25" s="25" t="s">
        <v>2933</v>
      </c>
      <c r="B25" s="26"/>
    </row>
    <row r="26" spans="1:11" hidden="1" x14ac:dyDescent="0.3">
      <c r="A26" s="27"/>
      <c r="B26" s="11"/>
    </row>
    <row r="27" spans="1:11" hidden="1" x14ac:dyDescent="0.3">
      <c r="A27" s="27"/>
      <c r="B27" s="11"/>
    </row>
    <row r="28" spans="1:11" ht="14.5" hidden="1" x14ac:dyDescent="0.35">
      <c r="A28" s="25" t="s">
        <v>2934</v>
      </c>
      <c r="B28" s="28"/>
      <c r="C28" s="29"/>
      <c r="D28" s="29" t="s">
        <v>2935</v>
      </c>
      <c r="E28"/>
      <c r="F28" s="29" t="s">
        <v>2935</v>
      </c>
      <c r="G28" s="29" t="s">
        <v>2935</v>
      </c>
      <c r="H28" s="29" t="s">
        <v>2935</v>
      </c>
      <c r="I28" s="29" t="s">
        <v>2935</v>
      </c>
      <c r="J28" s="29" t="s">
        <v>2935</v>
      </c>
    </row>
    <row r="29" spans="1:11" hidden="1" x14ac:dyDescent="0.3">
      <c r="A29" s="30" t="s">
        <v>2936</v>
      </c>
    </row>
    <row r="30" spans="1:11" ht="14.5" hidden="1" x14ac:dyDescent="0.35">
      <c r="A30" s="31" t="s">
        <v>2937</v>
      </c>
      <c r="D30" s="11"/>
      <c r="E30" s="17"/>
      <c r="F30" s="11"/>
      <c r="G30" s="11"/>
      <c r="H30" s="11"/>
      <c r="I30" s="11"/>
      <c r="J30" s="11"/>
    </row>
    <row r="31" spans="1:11" ht="14.25" hidden="1" customHeight="1" x14ac:dyDescent="0.3">
      <c r="A31" s="32"/>
      <c r="B31" s="33"/>
      <c r="C31" s="34"/>
      <c r="D31" s="34"/>
      <c r="F31" s="34"/>
      <c r="G31" s="34"/>
      <c r="H31" s="34"/>
      <c r="I31" s="34"/>
      <c r="J31" s="34"/>
    </row>
    <row r="32" spans="1:11" hidden="1" x14ac:dyDescent="0.3">
      <c r="A32" s="35" t="s">
        <v>2938</v>
      </c>
      <c r="D32" s="34"/>
      <c r="F32" s="34"/>
      <c r="G32" s="34"/>
      <c r="H32" s="34"/>
      <c r="I32" s="34"/>
      <c r="J32" s="34"/>
    </row>
    <row r="33" spans="1:16" hidden="1" x14ac:dyDescent="0.3">
      <c r="A33" s="32" t="s">
        <v>2939</v>
      </c>
      <c r="B33" s="36">
        <v>1.1850000000000001</v>
      </c>
      <c r="C33" s="5" t="s">
        <v>2940</v>
      </c>
      <c r="D33" s="34"/>
      <c r="F33" s="34"/>
      <c r="G33" s="34"/>
      <c r="H33" s="34"/>
      <c r="I33" s="34"/>
      <c r="J33" s="34"/>
    </row>
    <row r="34" spans="1:16" hidden="1" x14ac:dyDescent="0.3">
      <c r="A34" s="32" t="s">
        <v>2941</v>
      </c>
      <c r="B34" s="36">
        <v>21.097000000000001</v>
      </c>
      <c r="C34" s="5" t="s">
        <v>2942</v>
      </c>
      <c r="D34" s="37"/>
      <c r="F34" s="37"/>
      <c r="G34" s="37"/>
      <c r="H34" s="37"/>
      <c r="I34" s="37"/>
      <c r="J34" s="37"/>
    </row>
    <row r="35" spans="1:16" hidden="1" x14ac:dyDescent="0.3">
      <c r="A35" s="32" t="s">
        <v>2943</v>
      </c>
      <c r="B35" s="36">
        <v>25</v>
      </c>
      <c r="C35" s="5" t="s">
        <v>2944</v>
      </c>
      <c r="D35" s="38"/>
      <c r="F35" s="38"/>
      <c r="G35" s="38"/>
      <c r="H35" s="38"/>
      <c r="I35" s="38"/>
      <c r="J35" s="38"/>
    </row>
    <row r="36" spans="1:16" hidden="1" x14ac:dyDescent="0.3">
      <c r="A36" s="32" t="s">
        <v>2945</v>
      </c>
      <c r="B36" s="39">
        <v>4</v>
      </c>
      <c r="C36" s="5" t="s">
        <v>2946</v>
      </c>
      <c r="D36" s="37"/>
      <c r="F36" s="37"/>
      <c r="G36" s="37"/>
      <c r="H36" s="37"/>
      <c r="I36" s="37"/>
      <c r="J36" s="37"/>
    </row>
    <row r="37" spans="1:16" hidden="1" x14ac:dyDescent="0.3">
      <c r="A37" s="40" t="s">
        <v>2947</v>
      </c>
      <c r="B37" s="41">
        <v>890</v>
      </c>
      <c r="C37" s="5" t="s">
        <v>2948</v>
      </c>
      <c r="D37" s="37"/>
      <c r="F37" s="37"/>
      <c r="G37" s="37"/>
      <c r="H37" s="37"/>
      <c r="I37" s="37"/>
      <c r="J37" s="37"/>
    </row>
    <row r="38" spans="1:16" hidden="1" x14ac:dyDescent="0.3">
      <c r="A38" s="40" t="s">
        <v>2949</v>
      </c>
      <c r="B38" s="41">
        <v>480</v>
      </c>
      <c r="C38" s="5" t="s">
        <v>2950</v>
      </c>
      <c r="D38" s="37"/>
      <c r="F38" s="37"/>
      <c r="G38" s="37"/>
      <c r="H38" s="37"/>
      <c r="I38" s="37"/>
      <c r="J38" s="37"/>
    </row>
    <row r="39" spans="1:16" hidden="1" x14ac:dyDescent="0.3">
      <c r="A39" s="42"/>
      <c r="B39" s="43"/>
      <c r="C39" s="5"/>
      <c r="D39" s="37"/>
      <c r="F39" s="37"/>
      <c r="G39" s="37"/>
      <c r="H39" s="37"/>
      <c r="I39" s="37"/>
      <c r="J39" s="37"/>
    </row>
    <row r="40" spans="1:16" ht="15" hidden="1" x14ac:dyDescent="0.3">
      <c r="A40" s="206" t="s">
        <v>2951</v>
      </c>
      <c r="B40" s="206"/>
      <c r="C40" s="206"/>
      <c r="D40" s="206"/>
      <c r="E40" s="206"/>
      <c r="F40" s="19"/>
      <c r="G40" s="20"/>
      <c r="H40" s="5"/>
      <c r="I40" s="5"/>
      <c r="J40" s="5"/>
    </row>
    <row r="41" spans="1:16" ht="24.75" hidden="1" customHeight="1" x14ac:dyDescent="0.3">
      <c r="A41" s="44" t="s">
        <v>2952</v>
      </c>
      <c r="B41" s="45"/>
      <c r="C41" s="45"/>
      <c r="D41" s="45"/>
      <c r="E41" s="46" t="s">
        <v>2953</v>
      </c>
      <c r="F41" s="5"/>
      <c r="G41" s="5"/>
      <c r="H41" s="5"/>
      <c r="I41" s="5"/>
      <c r="J41" s="8"/>
      <c r="P41" s="5"/>
    </row>
    <row r="42" spans="1:16" ht="12.75" hidden="1" customHeight="1" x14ac:dyDescent="0.3">
      <c r="A42" s="47"/>
      <c r="B42" s="48" t="s">
        <v>2914</v>
      </c>
      <c r="C42" s="49" t="s">
        <v>471</v>
      </c>
      <c r="D42" s="49" t="s">
        <v>2954</v>
      </c>
      <c r="E42" s="50" t="s">
        <v>2954</v>
      </c>
      <c r="F42" s="5"/>
      <c r="G42" s="5"/>
      <c r="H42" s="5"/>
      <c r="I42" s="5"/>
      <c r="J42" s="8"/>
      <c r="P42" s="5"/>
    </row>
    <row r="43" spans="1:16" ht="16" hidden="1" customHeight="1" x14ac:dyDescent="0.3">
      <c r="A43" s="197" t="s">
        <v>2955</v>
      </c>
      <c r="B43" s="198"/>
      <c r="C43" s="198"/>
      <c r="D43" s="198"/>
      <c r="E43" s="199"/>
      <c r="F43" s="5"/>
      <c r="G43" s="5"/>
      <c r="H43" s="5"/>
      <c r="I43" s="5"/>
      <c r="J43" s="8"/>
      <c r="P43" s="5"/>
    </row>
    <row r="44" spans="1:16" ht="25.5" hidden="1" customHeight="1" x14ac:dyDescent="0.3">
      <c r="A44" s="51" t="s">
        <v>2956</v>
      </c>
      <c r="B44" s="52">
        <v>64</v>
      </c>
      <c r="C44" s="53">
        <f>B44/USD_p_EUR</f>
        <v>54.008438818565395</v>
      </c>
      <c r="D44" s="54">
        <f>B44*czk_p_USD</f>
        <v>1350.2080000000001</v>
      </c>
      <c r="E44" s="55">
        <v>1333.78</v>
      </c>
      <c r="F44" s="5"/>
      <c r="G44" s="5"/>
      <c r="H44" s="5"/>
      <c r="I44" s="5"/>
      <c r="J44" s="8"/>
      <c r="P44" s="5"/>
    </row>
    <row r="45" spans="1:16" ht="12.75" hidden="1" customHeight="1" x14ac:dyDescent="0.3">
      <c r="A45" s="56" t="s">
        <v>2957</v>
      </c>
      <c r="B45" s="52">
        <v>34</v>
      </c>
      <c r="C45" s="53">
        <f>B45/USD_p_EUR</f>
        <v>28.691983122362867</v>
      </c>
      <c r="D45" s="54">
        <f>B45*czk_p_USD</f>
        <v>717.298</v>
      </c>
      <c r="E45" s="55">
        <v>666.89</v>
      </c>
      <c r="F45" s="5"/>
      <c r="G45" s="5"/>
      <c r="H45" s="5"/>
      <c r="I45" s="5"/>
      <c r="J45" s="8"/>
      <c r="P45" s="5"/>
    </row>
    <row r="46" spans="1:16" ht="12.75" hidden="1" customHeight="1" x14ac:dyDescent="0.3">
      <c r="A46" s="57" t="s">
        <v>2958</v>
      </c>
      <c r="B46" s="52">
        <v>34</v>
      </c>
      <c r="C46" s="53">
        <f>B46/USD_p_EUR</f>
        <v>28.691983122362867</v>
      </c>
      <c r="D46" s="54">
        <f>B46*czk_p_USD</f>
        <v>717.298</v>
      </c>
      <c r="E46" s="55">
        <v>666.89</v>
      </c>
      <c r="F46" s="5"/>
      <c r="G46" s="5"/>
      <c r="H46" s="5"/>
      <c r="I46" s="5"/>
      <c r="J46" s="8"/>
      <c r="P46" s="5"/>
    </row>
    <row r="47" spans="1:16" ht="16" hidden="1" customHeight="1" x14ac:dyDescent="0.3">
      <c r="A47" s="197" t="s">
        <v>2959</v>
      </c>
      <c r="B47" s="198"/>
      <c r="C47" s="198"/>
      <c r="D47" s="198"/>
      <c r="E47" s="199"/>
      <c r="F47" s="5"/>
      <c r="G47" s="5"/>
      <c r="H47" s="5"/>
      <c r="I47" s="5"/>
      <c r="J47" s="8"/>
      <c r="P47" s="5"/>
    </row>
    <row r="48" spans="1:16" ht="25.5" hidden="1" customHeight="1" x14ac:dyDescent="0.3">
      <c r="A48" s="58" t="s">
        <v>2960</v>
      </c>
      <c r="B48" s="59">
        <f>C48*USD_p_EUR</f>
        <v>146.94</v>
      </c>
      <c r="C48" s="60">
        <v>124</v>
      </c>
      <c r="D48" s="54">
        <f>C48*czk_p_eur</f>
        <v>3100</v>
      </c>
      <c r="E48" s="61">
        <v>3025.6</v>
      </c>
      <c r="F48" s="5"/>
      <c r="G48" s="5"/>
      <c r="H48" s="5"/>
      <c r="I48" s="5"/>
      <c r="J48" s="8"/>
      <c r="P48" s="5"/>
    </row>
    <row r="49" spans="1:16" ht="12.75" hidden="1" customHeight="1" x14ac:dyDescent="0.3">
      <c r="A49" s="56" t="s">
        <v>2961</v>
      </c>
      <c r="B49" s="62">
        <f>C49*USD_p_EUR</f>
        <v>73.47</v>
      </c>
      <c r="C49" s="60">
        <v>62</v>
      </c>
      <c r="D49" s="54">
        <f>C49*czk_p_eur</f>
        <v>1550</v>
      </c>
      <c r="E49" s="55">
        <v>1512.8</v>
      </c>
      <c r="F49" s="5"/>
      <c r="G49" s="5"/>
      <c r="H49" s="5"/>
      <c r="I49" s="5"/>
      <c r="J49" s="8"/>
      <c r="P49" s="5"/>
    </row>
    <row r="50" spans="1:16" ht="12.75" hidden="1" customHeight="1" x14ac:dyDescent="0.3">
      <c r="A50" s="57" t="s">
        <v>2962</v>
      </c>
      <c r="B50" s="62">
        <f>C50*USD_p_EUR</f>
        <v>73.47</v>
      </c>
      <c r="C50" s="60">
        <v>62</v>
      </c>
      <c r="D50" s="54">
        <f>C50*czk_p_eur</f>
        <v>1550</v>
      </c>
      <c r="E50" s="55">
        <v>1512.8</v>
      </c>
      <c r="F50" s="5"/>
      <c r="G50" s="5"/>
      <c r="H50" s="5"/>
      <c r="I50" s="5"/>
      <c r="J50" s="8"/>
      <c r="P50" s="5"/>
    </row>
    <row r="51" spans="1:16" ht="16" hidden="1" customHeight="1" x14ac:dyDescent="0.3">
      <c r="A51" s="197"/>
      <c r="B51" s="198"/>
      <c r="C51" s="198"/>
      <c r="D51" s="198"/>
      <c r="E51" s="199"/>
      <c r="F51" s="5"/>
      <c r="G51" s="5"/>
      <c r="H51" s="5"/>
      <c r="I51" s="5"/>
      <c r="J51" s="8"/>
      <c r="P51" s="5"/>
    </row>
    <row r="52" spans="1:16" ht="12.75" hidden="1" customHeight="1" x14ac:dyDescent="0.3">
      <c r="A52" s="58" t="s">
        <v>2963</v>
      </c>
      <c r="B52" s="62">
        <f>C52*USD_p_EUR</f>
        <v>146.94</v>
      </c>
      <c r="C52" s="63">
        <f>C48</f>
        <v>124</v>
      </c>
      <c r="D52" s="54">
        <f>C52*czk_p_eur</f>
        <v>3100</v>
      </c>
      <c r="E52" s="55">
        <v>3025.6</v>
      </c>
      <c r="F52" s="5"/>
      <c r="G52" s="5"/>
      <c r="H52" s="5"/>
      <c r="I52" s="5"/>
      <c r="J52" s="8"/>
      <c r="P52" s="5"/>
    </row>
    <row r="53" spans="1:16" ht="12.75" hidden="1" customHeight="1" x14ac:dyDescent="0.3">
      <c r="A53" s="64" t="s">
        <v>2964</v>
      </c>
      <c r="B53" s="62"/>
      <c r="C53" s="62"/>
      <c r="D53" s="62"/>
      <c r="E53" s="55"/>
      <c r="F53" s="5"/>
      <c r="G53" s="5"/>
      <c r="H53" s="5"/>
      <c r="I53" s="5"/>
      <c r="J53" s="8"/>
      <c r="P53" s="5"/>
    </row>
    <row r="54" spans="1:16" ht="12.75" hidden="1" customHeight="1" x14ac:dyDescent="0.3">
      <c r="A54" s="65"/>
      <c r="B54" s="62"/>
      <c r="C54" s="53"/>
      <c r="D54" s="66"/>
      <c r="E54" s="55"/>
      <c r="F54" s="5"/>
      <c r="G54" s="5"/>
      <c r="H54" s="5"/>
      <c r="I54" s="5"/>
      <c r="J54" s="8"/>
      <c r="P54" s="5"/>
    </row>
    <row r="55" spans="1:16" ht="12.75" hidden="1" customHeight="1" x14ac:dyDescent="0.3">
      <c r="A55" s="67" t="s">
        <v>2965</v>
      </c>
      <c r="B55" s="62">
        <f>C55*USD_p_EUR</f>
        <v>9.48</v>
      </c>
      <c r="C55" s="60">
        <v>8</v>
      </c>
      <c r="D55" s="54">
        <f>C55*czk_p_eur</f>
        <v>200</v>
      </c>
      <c r="E55" s="55">
        <v>198.4</v>
      </c>
      <c r="F55" s="5"/>
      <c r="G55" s="5"/>
      <c r="H55" s="5"/>
      <c r="I55" s="5"/>
      <c r="J55" s="8"/>
      <c r="P55" s="5"/>
    </row>
    <row r="56" spans="1:16" ht="12.75" hidden="1" customHeight="1" x14ac:dyDescent="0.3">
      <c r="A56" s="67" t="s">
        <v>2966</v>
      </c>
      <c r="B56" s="68">
        <v>10</v>
      </c>
      <c r="C56" s="53">
        <f>B56/USD_p_EUR</f>
        <v>8.4388185654008439</v>
      </c>
      <c r="D56" s="54">
        <f>B56*czk_p_USD</f>
        <v>210.97000000000003</v>
      </c>
      <c r="E56" s="55">
        <v>208.4</v>
      </c>
      <c r="F56" s="5"/>
      <c r="G56" s="5"/>
      <c r="H56" s="5"/>
      <c r="I56" s="5"/>
      <c r="J56" s="8"/>
      <c r="P56" s="5"/>
    </row>
    <row r="57" spans="1:16" ht="12.75" hidden="1" customHeight="1" x14ac:dyDescent="0.3">
      <c r="A57" s="67" t="s">
        <v>2967</v>
      </c>
      <c r="B57" s="68">
        <v>35</v>
      </c>
      <c r="C57" s="53">
        <f>B57/USD_p_EUR</f>
        <v>29.535864978902953</v>
      </c>
      <c r="D57" s="54">
        <f>B57*czk_p_USD</f>
        <v>738.3950000000001</v>
      </c>
      <c r="E57" s="55">
        <v>729.41</v>
      </c>
      <c r="F57" s="5"/>
      <c r="G57" s="5"/>
      <c r="H57" s="5"/>
      <c r="I57" s="5"/>
      <c r="J57" s="8"/>
      <c r="P57" s="5"/>
    </row>
    <row r="58" spans="1:16" ht="12.75" hidden="1" customHeight="1" x14ac:dyDescent="0.3">
      <c r="A58" s="67"/>
      <c r="B58" s="69"/>
      <c r="C58" s="53"/>
      <c r="D58" s="54"/>
      <c r="E58" s="55"/>
      <c r="F58" s="5"/>
      <c r="G58" s="5"/>
      <c r="H58" s="5"/>
      <c r="I58" s="5"/>
      <c r="J58" s="8"/>
      <c r="P58" s="5"/>
    </row>
    <row r="59" spans="1:16" ht="12.75" hidden="1" customHeight="1" x14ac:dyDescent="0.3">
      <c r="A59" s="65"/>
      <c r="B59" s="70"/>
      <c r="C59" s="71"/>
      <c r="D59" s="72"/>
      <c r="E59" s="73"/>
      <c r="F59" s="5"/>
      <c r="G59" s="5"/>
      <c r="H59" s="5"/>
      <c r="I59" s="5"/>
      <c r="J59" s="8"/>
      <c r="P59" s="5"/>
    </row>
    <row r="60" spans="1:16" ht="12.75" hidden="1" customHeight="1" x14ac:dyDescent="0.3">
      <c r="A60" s="74"/>
      <c r="B60" s="75"/>
      <c r="C60" s="76"/>
      <c r="D60" s="77"/>
      <c r="E60" s="78"/>
      <c r="F60" s="5"/>
      <c r="G60" s="5"/>
      <c r="H60" s="5"/>
      <c r="I60" s="5"/>
      <c r="J60" s="8"/>
      <c r="P60" s="5"/>
    </row>
    <row r="61" spans="1:16" ht="14.25" hidden="1" customHeight="1" x14ac:dyDescent="0.3">
      <c r="A61" s="79"/>
      <c r="B61" s="80"/>
      <c r="C61" s="81"/>
      <c r="D61" s="81"/>
      <c r="E61" s="82"/>
      <c r="F61" s="5"/>
      <c r="G61" s="5"/>
      <c r="H61" s="5"/>
      <c r="I61" s="5"/>
      <c r="J61" s="5"/>
      <c r="K61" s="8"/>
      <c r="P61" s="5"/>
    </row>
    <row r="62" spans="1:16" ht="14.25" hidden="1" customHeight="1" x14ac:dyDescent="0.3">
      <c r="A62" s="79"/>
      <c r="B62" s="80"/>
      <c r="C62" s="81"/>
      <c r="D62" s="81"/>
      <c r="E62" s="82"/>
      <c r="F62" s="81"/>
      <c r="G62" s="81"/>
      <c r="H62" s="81"/>
      <c r="I62" s="81"/>
      <c r="J62" s="81"/>
    </row>
    <row r="63" spans="1:16" ht="14.25" hidden="1" customHeight="1" x14ac:dyDescent="0.3">
      <c r="A63" s="79"/>
      <c r="B63" s="80"/>
      <c r="C63" s="81"/>
      <c r="D63" s="81"/>
      <c r="E63" s="82"/>
      <c r="F63" s="81"/>
      <c r="G63" s="81"/>
      <c r="H63" s="81"/>
      <c r="I63" s="81"/>
      <c r="J63" s="81"/>
    </row>
    <row r="64" spans="1:16" ht="14.25" hidden="1" customHeight="1" x14ac:dyDescent="0.3">
      <c r="A64" s="79"/>
      <c r="B64" s="80"/>
      <c r="C64" s="81"/>
      <c r="D64" s="81"/>
      <c r="E64" s="82"/>
      <c r="F64" s="81"/>
      <c r="G64" s="81"/>
      <c r="H64" s="81"/>
      <c r="I64" s="81"/>
      <c r="J64" s="81"/>
    </row>
    <row r="65" spans="1:10" ht="14.25" hidden="1" customHeight="1" x14ac:dyDescent="0.3">
      <c r="A65" s="79"/>
      <c r="B65" s="80"/>
      <c r="C65" s="81"/>
      <c r="D65" s="81"/>
      <c r="E65" s="82"/>
      <c r="F65" s="81"/>
      <c r="G65" s="81"/>
      <c r="H65" s="81"/>
      <c r="I65" s="81"/>
      <c r="J65" s="81"/>
    </row>
    <row r="66" spans="1:10" ht="14.25" hidden="1" customHeight="1" x14ac:dyDescent="0.3">
      <c r="A66" s="79"/>
      <c r="B66" s="80"/>
      <c r="C66" s="81"/>
      <c r="D66" s="81"/>
      <c r="E66" s="82"/>
      <c r="F66" s="81"/>
      <c r="G66" s="81"/>
      <c r="H66" s="81"/>
      <c r="I66" s="81"/>
      <c r="J66" s="81"/>
    </row>
    <row r="67" spans="1:10" ht="14.25" hidden="1" customHeight="1" x14ac:dyDescent="0.3">
      <c r="A67" s="79"/>
      <c r="B67" s="80"/>
      <c r="C67" s="81"/>
      <c r="D67" s="81"/>
      <c r="E67" s="82"/>
      <c r="F67" s="81"/>
      <c r="G67" s="81"/>
      <c r="H67" s="81"/>
      <c r="I67" s="81"/>
      <c r="J67" s="81"/>
    </row>
    <row r="68" spans="1:10" ht="14.25" customHeight="1" x14ac:dyDescent="0.3">
      <c r="A68" s="79"/>
      <c r="B68" s="80"/>
      <c r="C68" s="81"/>
      <c r="D68" s="81"/>
      <c r="E68" s="82"/>
      <c r="F68" s="81"/>
      <c r="G68" s="81"/>
      <c r="H68" s="81"/>
      <c r="I68" s="81"/>
      <c r="J68" s="81"/>
    </row>
    <row r="69" spans="1:10" ht="15.5" thickBot="1" x14ac:dyDescent="0.35">
      <c r="A69" s="185" t="s">
        <v>2968</v>
      </c>
      <c r="B69" s="186"/>
      <c r="C69" s="186"/>
      <c r="D69" s="186"/>
      <c r="E69" s="186"/>
      <c r="F69" s="19"/>
      <c r="G69" s="20"/>
      <c r="H69" s="5"/>
      <c r="I69" s="5"/>
      <c r="J69" s="5"/>
    </row>
    <row r="70" spans="1:10" ht="25.9" customHeight="1" x14ac:dyDescent="0.3">
      <c r="A70" s="187" t="s">
        <v>2969</v>
      </c>
      <c r="B70" s="83" t="s">
        <v>2970</v>
      </c>
      <c r="C70" s="83" t="s">
        <v>2971</v>
      </c>
      <c r="D70" s="83" t="s">
        <v>2971</v>
      </c>
      <c r="E70" s="84" t="s">
        <v>2971</v>
      </c>
      <c r="F70" s="83" t="s">
        <v>2972</v>
      </c>
      <c r="G70" s="83" t="s">
        <v>2973</v>
      </c>
      <c r="H70" s="83" t="s">
        <v>2970</v>
      </c>
      <c r="I70" s="83" t="s">
        <v>2974</v>
      </c>
      <c r="J70" s="85" t="s">
        <v>2975</v>
      </c>
    </row>
    <row r="71" spans="1:10" ht="12.75" customHeight="1" x14ac:dyDescent="0.3">
      <c r="A71" s="188"/>
      <c r="B71" s="86" t="s">
        <v>2976</v>
      </c>
      <c r="C71" s="86" t="s">
        <v>2977</v>
      </c>
      <c r="D71" s="86" t="s">
        <v>2978</v>
      </c>
      <c r="E71" s="87" t="s">
        <v>2979</v>
      </c>
      <c r="F71" s="86" t="s">
        <v>2978</v>
      </c>
      <c r="G71" s="86" t="s">
        <v>2978</v>
      </c>
      <c r="H71" s="86" t="s">
        <v>2978</v>
      </c>
      <c r="I71" s="86" t="s">
        <v>2978</v>
      </c>
      <c r="J71" s="86" t="s">
        <v>2978</v>
      </c>
    </row>
    <row r="72" spans="1:10" ht="12.65" customHeight="1" thickBot="1" x14ac:dyDescent="0.35">
      <c r="A72" s="189"/>
      <c r="B72" s="88" t="s">
        <v>2980</v>
      </c>
      <c r="C72" s="88" t="s">
        <v>2980</v>
      </c>
      <c r="D72" s="88" t="s">
        <v>2980</v>
      </c>
      <c r="E72" s="88" t="s">
        <v>2981</v>
      </c>
      <c r="F72" s="88" t="s">
        <v>2980</v>
      </c>
      <c r="G72" s="88" t="s">
        <v>2980</v>
      </c>
      <c r="H72" s="88" t="s">
        <v>2980</v>
      </c>
      <c r="I72" s="88" t="s">
        <v>2980</v>
      </c>
      <c r="J72" s="88" t="s">
        <v>2982</v>
      </c>
    </row>
    <row r="73" spans="1:10" ht="23" x14ac:dyDescent="0.3">
      <c r="A73" s="89" t="s">
        <v>2983</v>
      </c>
      <c r="B73" s="90">
        <v>4115414</v>
      </c>
      <c r="C73" s="90">
        <v>4235840</v>
      </c>
      <c r="D73" s="91">
        <f>E73*czk_p_eur</f>
        <v>4247000</v>
      </c>
      <c r="E73" s="92">
        <f>(p_C+p_S)*C48</f>
        <v>169880</v>
      </c>
      <c r="F73" s="91">
        <f>souhrny!K177</f>
        <v>4303342.5000000019</v>
      </c>
      <c r="G73" s="91">
        <v>0</v>
      </c>
      <c r="H73" s="91">
        <f>F73-G73</f>
        <v>4303342.5000000019</v>
      </c>
      <c r="I73" s="91">
        <f>H73-D73</f>
        <v>56342.500000001863</v>
      </c>
      <c r="J73" s="93">
        <f>H73/D73</f>
        <v>1.0132664233576647</v>
      </c>
    </row>
    <row r="74" spans="1:10" ht="23" x14ac:dyDescent="0.3">
      <c r="A74" s="94" t="s">
        <v>2984</v>
      </c>
      <c r="B74" s="95">
        <f>SUM(B75:B77)</f>
        <v>72408</v>
      </c>
      <c r="C74" s="95">
        <f>SUM(C75:C77)</f>
        <v>0</v>
      </c>
      <c r="D74" s="91">
        <f>SUM(D75:D77)</f>
        <v>910000</v>
      </c>
      <c r="E74" s="92">
        <f>SUM(E75:E77)</f>
        <v>36400</v>
      </c>
      <c r="F74" s="91">
        <f t="shared" ref="F74:G74" si="0">SUM(F75:F77)</f>
        <v>663646.24</v>
      </c>
      <c r="G74" s="91">
        <f t="shared" si="0"/>
        <v>431555.39</v>
      </c>
      <c r="H74" s="91">
        <f>F74-G74</f>
        <v>232090.84999999998</v>
      </c>
      <c r="I74" s="91">
        <f>H74-D74</f>
        <v>-677909.15</v>
      </c>
      <c r="J74" s="93">
        <f>H74/D74</f>
        <v>0.25504489010989007</v>
      </c>
    </row>
    <row r="75" spans="1:10" x14ac:dyDescent="0.3">
      <c r="A75" s="96" t="s">
        <v>2985</v>
      </c>
      <c r="B75" s="97">
        <v>0</v>
      </c>
      <c r="C75" s="97">
        <v>0</v>
      </c>
      <c r="D75" s="98">
        <v>0</v>
      </c>
      <c r="E75" s="92">
        <f>D75/czk_p_eur</f>
        <v>0</v>
      </c>
      <c r="F75" s="98">
        <f>souhrny!K179</f>
        <v>388126.13</v>
      </c>
      <c r="G75" s="98">
        <f>souhrny!K862</f>
        <v>379955.39</v>
      </c>
      <c r="H75" s="98">
        <f>F75-G75</f>
        <v>8170.7399999999907</v>
      </c>
      <c r="I75" s="99">
        <f t="shared" ref="I75:I77" si="1">H75-D75</f>
        <v>8170.7399999999907</v>
      </c>
      <c r="J75" s="100">
        <f>H74/D74</f>
        <v>0.25504489010989007</v>
      </c>
    </row>
    <row r="76" spans="1:10" x14ac:dyDescent="0.3">
      <c r="A76" s="96" t="s">
        <v>2986</v>
      </c>
      <c r="B76" s="97">
        <v>0</v>
      </c>
      <c r="C76" s="97">
        <v>0</v>
      </c>
      <c r="D76" s="98">
        <v>0</v>
      </c>
      <c r="E76" s="92">
        <f>D76/czk_p_eur</f>
        <v>0</v>
      </c>
      <c r="F76" s="98">
        <f>souhrny!K180</f>
        <v>50000</v>
      </c>
      <c r="G76" s="98">
        <f>souhrny!K181</f>
        <v>50000</v>
      </c>
      <c r="H76" s="98">
        <f t="shared" ref="H76:H77" si="2">F76-G76</f>
        <v>0</v>
      </c>
      <c r="I76" s="99">
        <f t="shared" si="1"/>
        <v>0</v>
      </c>
      <c r="J76" s="100"/>
    </row>
    <row r="77" spans="1:10" x14ac:dyDescent="0.3">
      <c r="A77" s="96" t="s">
        <v>2987</v>
      </c>
      <c r="B77" s="97">
        <v>72408</v>
      </c>
      <c r="C77" s="97">
        <v>0</v>
      </c>
      <c r="D77" s="98">
        <v>910000</v>
      </c>
      <c r="E77" s="92">
        <f>D77/czk_p_eur</f>
        <v>36400</v>
      </c>
      <c r="F77" s="98">
        <f>souhrny!K342</f>
        <v>225520.11</v>
      </c>
      <c r="G77" s="98">
        <f>souhrny!K183</f>
        <v>1600</v>
      </c>
      <c r="H77" s="98">
        <f t="shared" si="2"/>
        <v>223920.11</v>
      </c>
      <c r="I77" s="99">
        <f t="shared" si="1"/>
        <v>-686079.89</v>
      </c>
      <c r="J77" s="100">
        <f>H77/D77</f>
        <v>0.24606605494505493</v>
      </c>
    </row>
    <row r="78" spans="1:10" ht="24" customHeight="1" x14ac:dyDescent="0.3">
      <c r="A78" s="101" t="s">
        <v>2988</v>
      </c>
      <c r="B78" s="91">
        <f t="shared" ref="B78:C78" si="3">SUM(B79:B83)</f>
        <v>123873</v>
      </c>
      <c r="C78" s="91">
        <f t="shared" si="3"/>
        <v>100000</v>
      </c>
      <c r="D78" s="91">
        <f>SUM(D79:D83)</f>
        <v>100000</v>
      </c>
      <c r="E78" s="92">
        <f>SUM(E79:E83)</f>
        <v>4000</v>
      </c>
      <c r="F78" s="91">
        <f t="shared" ref="F78:G78" si="4">SUM(F79:F83)</f>
        <v>30000</v>
      </c>
      <c r="G78" s="91">
        <f t="shared" si="4"/>
        <v>0</v>
      </c>
      <c r="H78" s="91">
        <f>F78-G78</f>
        <v>30000</v>
      </c>
      <c r="I78" s="91">
        <f>H78-D78</f>
        <v>-70000</v>
      </c>
      <c r="J78" s="93">
        <f>H78/D78</f>
        <v>0.3</v>
      </c>
    </row>
    <row r="79" spans="1:10" ht="14.15" customHeight="1" x14ac:dyDescent="0.3">
      <c r="A79" s="96" t="s">
        <v>2989</v>
      </c>
      <c r="B79" s="90">
        <v>0</v>
      </c>
      <c r="C79" s="90">
        <v>0</v>
      </c>
      <c r="D79" s="99">
        <v>0</v>
      </c>
      <c r="E79" s="92">
        <f t="shared" ref="E79:E84" si="5">D79/czk_p_eur</f>
        <v>0</v>
      </c>
      <c r="F79" s="99"/>
      <c r="G79" s="99"/>
      <c r="H79" s="99">
        <v>0</v>
      </c>
      <c r="I79" s="99">
        <f>H79-D79</f>
        <v>0</v>
      </c>
      <c r="J79" s="100"/>
    </row>
    <row r="80" spans="1:10" ht="14.15" customHeight="1" x14ac:dyDescent="0.3">
      <c r="A80" s="96" t="s">
        <v>3228</v>
      </c>
      <c r="B80" s="90">
        <v>0</v>
      </c>
      <c r="C80" s="90">
        <v>0</v>
      </c>
      <c r="D80" s="99">
        <v>0</v>
      </c>
      <c r="E80" s="92">
        <f t="shared" si="5"/>
        <v>0</v>
      </c>
      <c r="F80" s="99">
        <f>souhrny!K346</f>
        <v>30000</v>
      </c>
      <c r="G80" s="99"/>
      <c r="H80" s="99">
        <v>30000</v>
      </c>
      <c r="I80" s="99">
        <f t="shared" ref="I80:I83" si="6">H80-D80</f>
        <v>30000</v>
      </c>
      <c r="J80" s="100"/>
    </row>
    <row r="81" spans="1:11" ht="14.15" customHeight="1" x14ac:dyDescent="0.3">
      <c r="A81" s="96" t="s">
        <v>2990</v>
      </c>
      <c r="B81" s="90">
        <v>123873</v>
      </c>
      <c r="C81" s="90">
        <v>0</v>
      </c>
      <c r="D81" s="99">
        <v>0</v>
      </c>
      <c r="E81" s="92">
        <f t="shared" si="5"/>
        <v>0</v>
      </c>
      <c r="F81" s="99"/>
      <c r="G81" s="99"/>
      <c r="H81" s="99">
        <v>0</v>
      </c>
      <c r="I81" s="99">
        <f t="shared" si="6"/>
        <v>0</v>
      </c>
      <c r="J81" s="100"/>
    </row>
    <row r="82" spans="1:11" ht="14.15" customHeight="1" x14ac:dyDescent="0.3">
      <c r="A82" s="96" t="s">
        <v>2991</v>
      </c>
      <c r="B82" s="90">
        <v>0</v>
      </c>
      <c r="C82" s="90">
        <v>100000</v>
      </c>
      <c r="D82" s="99">
        <v>100000</v>
      </c>
      <c r="E82" s="92">
        <f t="shared" si="5"/>
        <v>4000</v>
      </c>
      <c r="F82" s="99"/>
      <c r="G82" s="99"/>
      <c r="H82" s="99">
        <v>0</v>
      </c>
      <c r="I82" s="99">
        <f t="shared" si="6"/>
        <v>-100000</v>
      </c>
      <c r="J82" s="100">
        <f t="shared" ref="J82" si="7">H82/D82</f>
        <v>0</v>
      </c>
    </row>
    <row r="83" spans="1:11" ht="14.15" customHeight="1" x14ac:dyDescent="0.3">
      <c r="A83" s="102" t="s">
        <v>2992</v>
      </c>
      <c r="B83" s="90"/>
      <c r="C83" s="90"/>
      <c r="D83" s="99"/>
      <c r="E83" s="92">
        <f t="shared" si="5"/>
        <v>0</v>
      </c>
      <c r="F83" s="99"/>
      <c r="G83" s="99"/>
      <c r="H83" s="99"/>
      <c r="I83" s="99">
        <f t="shared" si="6"/>
        <v>0</v>
      </c>
      <c r="J83" s="100"/>
    </row>
    <row r="84" spans="1:11" ht="15.75" customHeight="1" x14ac:dyDescent="0.3">
      <c r="A84" s="101" t="s">
        <v>2993</v>
      </c>
      <c r="B84" s="90">
        <v>5996577</v>
      </c>
      <c r="C84" s="90">
        <v>7040720</v>
      </c>
      <c r="D84" s="99">
        <v>0</v>
      </c>
      <c r="E84" s="92">
        <f t="shared" si="5"/>
        <v>0</v>
      </c>
      <c r="F84" s="99">
        <f>F193</f>
        <v>28842.05</v>
      </c>
      <c r="G84" s="99">
        <f>G193</f>
        <v>415331.02</v>
      </c>
      <c r="H84" s="99">
        <v>0</v>
      </c>
      <c r="I84" s="99">
        <v>0</v>
      </c>
      <c r="J84" s="100">
        <v>0</v>
      </c>
    </row>
    <row r="85" spans="1:11" ht="36.75" customHeight="1" x14ac:dyDescent="0.3">
      <c r="A85" s="64" t="s">
        <v>2994</v>
      </c>
      <c r="B85" s="91">
        <v>9303213</v>
      </c>
      <c r="C85" s="91">
        <v>3672360</v>
      </c>
      <c r="D85" s="91">
        <f>SUM(D86:D87)</f>
        <v>380000</v>
      </c>
      <c r="E85" s="92">
        <f>SUM(E86:E87)</f>
        <v>15200</v>
      </c>
      <c r="F85" s="91">
        <f>SUM(F86:F87)</f>
        <v>8048187.3599999994</v>
      </c>
      <c r="G85" s="91">
        <f t="shared" ref="G85:I85" si="8">SUM(G86:G87)</f>
        <v>13928905.91</v>
      </c>
      <c r="H85" s="91">
        <f>H86+H87</f>
        <v>889089</v>
      </c>
      <c r="I85" s="91">
        <f t="shared" si="8"/>
        <v>509089</v>
      </c>
      <c r="J85" s="93">
        <f>H85/D85</f>
        <v>2.3397078947368422</v>
      </c>
    </row>
    <row r="86" spans="1:11" x14ac:dyDescent="0.3">
      <c r="A86" s="96" t="s">
        <v>2995</v>
      </c>
      <c r="B86" s="90">
        <v>1343607</v>
      </c>
      <c r="C86" s="90">
        <v>419840</v>
      </c>
      <c r="D86" s="99">
        <v>380000</v>
      </c>
      <c r="E86" s="92">
        <f>D86/czk_p_eur</f>
        <v>15200</v>
      </c>
      <c r="F86" s="99">
        <f>3628389.61+1833897.1+388145.35+0.12+100081.71</f>
        <v>5950513.8899999997</v>
      </c>
      <c r="G86" s="99">
        <f>3727162.72+1670196.81+381623.39+100000</f>
        <v>5878982.9199999999</v>
      </c>
      <c r="H86" s="99">
        <v>889089</v>
      </c>
      <c r="I86" s="99">
        <v>509089</v>
      </c>
      <c r="J86" s="100"/>
    </row>
    <row r="87" spans="1:11" x14ac:dyDescent="0.3">
      <c r="A87" s="96" t="s">
        <v>2996</v>
      </c>
      <c r="B87" s="90">
        <v>7959606</v>
      </c>
      <c r="C87" s="90">
        <v>3252520</v>
      </c>
      <c r="D87" s="99">
        <v>0</v>
      </c>
      <c r="E87" s="92">
        <f>D87/czk_p_eur</f>
        <v>0</v>
      </c>
      <c r="F87" s="99">
        <f>1417876.31+679797.16</f>
        <v>2097673.4700000002</v>
      </c>
      <c r="G87" s="99">
        <f>2980892.72+5069030.27</f>
        <v>8049922.9900000002</v>
      </c>
      <c r="H87" s="99">
        <v>0</v>
      </c>
      <c r="I87" s="99">
        <v>0</v>
      </c>
      <c r="J87" s="100"/>
    </row>
    <row r="88" spans="1:11" ht="24" customHeight="1" x14ac:dyDescent="0.3">
      <c r="A88" s="103" t="s">
        <v>2997</v>
      </c>
      <c r="B88" s="91">
        <f t="shared" ref="B88:C88" si="9">B73+B74+B78+B84</f>
        <v>10308272</v>
      </c>
      <c r="C88" s="91">
        <f t="shared" si="9"/>
        <v>11376560</v>
      </c>
      <c r="D88" s="91">
        <f>D73+D74+D78+D84</f>
        <v>5257000</v>
      </c>
      <c r="E88" s="92">
        <f>E73+E74+E78+E84</f>
        <v>210280</v>
      </c>
      <c r="F88" s="91">
        <f t="shared" ref="F88:I88" si="10">F73+F74+F78+F84</f>
        <v>5025830.7900000019</v>
      </c>
      <c r="G88" s="91">
        <f t="shared" si="10"/>
        <v>846886.41</v>
      </c>
      <c r="H88" s="91">
        <f>H73+H74+H78+H84</f>
        <v>4565433.3500000015</v>
      </c>
      <c r="I88" s="91">
        <f t="shared" si="10"/>
        <v>-691566.64999999816</v>
      </c>
      <c r="J88" s="93">
        <f t="shared" ref="J88:J89" si="11">H88/D88</f>
        <v>0.86844842115274901</v>
      </c>
    </row>
    <row r="89" spans="1:11" ht="28.5" customHeight="1" x14ac:dyDescent="0.3">
      <c r="A89" s="103" t="s">
        <v>2998</v>
      </c>
      <c r="B89" s="91">
        <f t="shared" ref="B89:C89" si="12">B85+B88</f>
        <v>19611485</v>
      </c>
      <c r="C89" s="91">
        <f t="shared" si="12"/>
        <v>15048920</v>
      </c>
      <c r="D89" s="91">
        <f>D85+D88</f>
        <v>5637000</v>
      </c>
      <c r="E89" s="92">
        <f>E85+E88</f>
        <v>225480</v>
      </c>
      <c r="F89" s="91">
        <f>F85+F88</f>
        <v>13074018.150000002</v>
      </c>
      <c r="G89" s="91">
        <f t="shared" ref="G89:I89" si="13">G85+G88</f>
        <v>14775792.32</v>
      </c>
      <c r="H89" s="91">
        <f>H85+H88</f>
        <v>5454522.3500000015</v>
      </c>
      <c r="I89" s="91">
        <f t="shared" si="13"/>
        <v>-182477.64999999816</v>
      </c>
      <c r="J89" s="93">
        <f t="shared" si="11"/>
        <v>0.96762858790136619</v>
      </c>
    </row>
    <row r="90" spans="1:11" ht="24" customHeight="1" thickBot="1" x14ac:dyDescent="0.35">
      <c r="A90" s="104" t="s">
        <v>2999</v>
      </c>
      <c r="B90" s="90">
        <v>296108</v>
      </c>
      <c r="C90" s="90">
        <v>277760</v>
      </c>
      <c r="D90" s="91">
        <v>0</v>
      </c>
      <c r="E90" s="92">
        <v>0</v>
      </c>
      <c r="F90" s="91"/>
      <c r="G90" s="91">
        <f>souhrny!K923</f>
        <v>297099.03999999998</v>
      </c>
      <c r="H90" s="91">
        <v>0</v>
      </c>
      <c r="I90" s="91">
        <v>0</v>
      </c>
      <c r="J90" s="93">
        <v>0</v>
      </c>
    </row>
    <row r="91" spans="1:11" ht="21.75" customHeight="1" thickBot="1" x14ac:dyDescent="0.35">
      <c r="A91" s="181" t="s">
        <v>3000</v>
      </c>
      <c r="B91" s="83" t="s">
        <v>2970</v>
      </c>
      <c r="C91" s="83" t="s">
        <v>2971</v>
      </c>
      <c r="D91" s="83" t="s">
        <v>2971</v>
      </c>
      <c r="E91" s="84" t="s">
        <v>2971</v>
      </c>
      <c r="F91" s="83" t="s">
        <v>2973</v>
      </c>
      <c r="G91" s="83" t="s">
        <v>2972</v>
      </c>
      <c r="H91" s="83" t="s">
        <v>2970</v>
      </c>
      <c r="I91" s="83" t="s">
        <v>2974</v>
      </c>
      <c r="J91" s="85" t="s">
        <v>2975</v>
      </c>
    </row>
    <row r="92" spans="1:11" ht="21.75" customHeight="1" thickBot="1" x14ac:dyDescent="0.35">
      <c r="A92" s="181"/>
      <c r="B92" s="86">
        <v>0.99950445986124881</v>
      </c>
      <c r="C92" s="86" t="s">
        <v>2977</v>
      </c>
      <c r="D92" s="86" t="s">
        <v>2978</v>
      </c>
      <c r="E92" s="87" t="s">
        <v>2979</v>
      </c>
      <c r="F92" s="86" t="s">
        <v>2978</v>
      </c>
      <c r="G92" s="86" t="s">
        <v>2978</v>
      </c>
      <c r="H92" s="86" t="s">
        <v>2978</v>
      </c>
      <c r="I92" s="86" t="s">
        <v>2978</v>
      </c>
      <c r="J92" s="86" t="s">
        <v>2978</v>
      </c>
    </row>
    <row r="93" spans="1:11" ht="21.75" customHeight="1" thickBot="1" x14ac:dyDescent="0.35">
      <c r="A93" s="181"/>
      <c r="B93" s="88" t="s">
        <v>2980</v>
      </c>
      <c r="C93" s="88" t="s">
        <v>2980</v>
      </c>
      <c r="D93" s="88" t="s">
        <v>2980</v>
      </c>
      <c r="E93" s="88" t="s">
        <v>2981</v>
      </c>
      <c r="F93" s="88" t="s">
        <v>2980</v>
      </c>
      <c r="G93" s="88" t="s">
        <v>2980</v>
      </c>
      <c r="H93" s="88" t="s">
        <v>2980</v>
      </c>
      <c r="I93" s="88" t="s">
        <v>2980</v>
      </c>
      <c r="J93" s="88" t="s">
        <v>2982</v>
      </c>
    </row>
    <row r="94" spans="1:11" ht="15.75" customHeight="1" x14ac:dyDescent="0.3">
      <c r="A94" s="105" t="s">
        <v>3001</v>
      </c>
      <c r="B94" s="106">
        <f>SUM(B95:B99)+B100+B106+B109+B113+B116</f>
        <v>975046</v>
      </c>
      <c r="C94" s="106">
        <f>SUM(C95:C99)+C100+C106+C109+C113+C116</f>
        <v>1101000</v>
      </c>
      <c r="D94" s="106">
        <f>SUM(D95:D99)+D100+D106+D109+D113+D116</f>
        <v>1861000</v>
      </c>
      <c r="E94" s="107">
        <f>SUM(E95:E99)+E100+E106+E109+E113+E116</f>
        <v>74440</v>
      </c>
      <c r="F94" s="106">
        <f t="shared" ref="F94:I94" si="14">SUM(F95:F99)+F100+F106+F109+F113+F116</f>
        <v>1187974.8700000001</v>
      </c>
      <c r="G94" s="106">
        <f t="shared" si="14"/>
        <v>189141.29</v>
      </c>
      <c r="H94" s="106">
        <f t="shared" si="14"/>
        <v>998833.57999999984</v>
      </c>
      <c r="I94" s="106">
        <f t="shared" si="14"/>
        <v>-862166.42000000016</v>
      </c>
      <c r="J94" s="179">
        <f>H94/D94</f>
        <v>0.5367187426114991</v>
      </c>
      <c r="K94" s="108"/>
    </row>
    <row r="95" spans="1:11" ht="12.75" customHeight="1" x14ac:dyDescent="0.3">
      <c r="A95" s="67" t="s">
        <v>3002</v>
      </c>
      <c r="B95" s="109">
        <v>60513</v>
      </c>
      <c r="C95" s="109">
        <v>120000</v>
      </c>
      <c r="D95" s="110">
        <v>100000</v>
      </c>
      <c r="E95" s="111">
        <f>D95/czk_p_eur</f>
        <v>4000</v>
      </c>
      <c r="F95" s="110">
        <f>souhrny!K353</f>
        <v>2000</v>
      </c>
      <c r="G95" s="110"/>
      <c r="H95" s="110">
        <f>F95-G95</f>
        <v>2000</v>
      </c>
      <c r="I95" s="112">
        <f t="shared" ref="I95:I123" si="15">H95-D95</f>
        <v>-98000</v>
      </c>
      <c r="J95" s="113">
        <f t="shared" ref="J95:J122" si="16">H95/D95</f>
        <v>0.02</v>
      </c>
      <c r="K95" s="108"/>
    </row>
    <row r="96" spans="1:11" ht="12.75" customHeight="1" x14ac:dyDescent="0.3">
      <c r="A96" s="114" t="s">
        <v>3003</v>
      </c>
      <c r="B96" s="109">
        <v>13399</v>
      </c>
      <c r="C96" s="109">
        <v>50000</v>
      </c>
      <c r="D96" s="110">
        <v>30000</v>
      </c>
      <c r="E96" s="111">
        <f>D96/czk_p_eur</f>
        <v>1200</v>
      </c>
      <c r="F96" s="110">
        <f>souhrny!K356</f>
        <v>2578</v>
      </c>
      <c r="G96" s="110"/>
      <c r="H96" s="110">
        <f t="shared" ref="H96:H123" si="17">F96-G96</f>
        <v>2578</v>
      </c>
      <c r="I96" s="112">
        <f t="shared" si="15"/>
        <v>-27422</v>
      </c>
      <c r="J96" s="113">
        <f t="shared" si="16"/>
        <v>8.5933333333333334E-2</v>
      </c>
      <c r="K96" s="108"/>
    </row>
    <row r="97" spans="1:11" ht="12.75" customHeight="1" x14ac:dyDescent="0.3">
      <c r="A97" s="67" t="s">
        <v>3004</v>
      </c>
      <c r="B97" s="109">
        <v>111324</v>
      </c>
      <c r="C97" s="109">
        <v>90000</v>
      </c>
      <c r="D97" s="110">
        <v>70000</v>
      </c>
      <c r="E97" s="111">
        <f>D97/czk_p_eur</f>
        <v>2800</v>
      </c>
      <c r="F97" s="110">
        <f>souhrny!K371</f>
        <v>61753.06</v>
      </c>
      <c r="G97" s="110">
        <f>souhrny!K358</f>
        <v>12.02</v>
      </c>
      <c r="H97" s="110">
        <f t="shared" si="17"/>
        <v>61741.04</v>
      </c>
      <c r="I97" s="112">
        <f t="shared" si="15"/>
        <v>-8258.9599999999991</v>
      </c>
      <c r="J97" s="113">
        <f>H97/D97</f>
        <v>0.8820148571428571</v>
      </c>
      <c r="K97" s="108"/>
    </row>
    <row r="98" spans="1:11" ht="12.75" customHeight="1" x14ac:dyDescent="0.3">
      <c r="A98" s="67" t="s">
        <v>3005</v>
      </c>
      <c r="B98" s="109">
        <v>0</v>
      </c>
      <c r="C98" s="109">
        <v>40000</v>
      </c>
      <c r="D98" s="110">
        <v>30000</v>
      </c>
      <c r="E98" s="111">
        <f>D98/czk_p_eur</f>
        <v>1200</v>
      </c>
      <c r="F98" s="110">
        <f>souhrny!K374</f>
        <v>54879</v>
      </c>
      <c r="G98" s="110"/>
      <c r="H98" s="110">
        <f t="shared" si="17"/>
        <v>54879</v>
      </c>
      <c r="I98" s="112">
        <f t="shared" si="15"/>
        <v>24879</v>
      </c>
      <c r="J98" s="113">
        <f t="shared" si="16"/>
        <v>1.8292999999999999</v>
      </c>
      <c r="K98" s="108"/>
    </row>
    <row r="99" spans="1:11" ht="12.75" customHeight="1" x14ac:dyDescent="0.3">
      <c r="A99" s="67" t="s">
        <v>3006</v>
      </c>
      <c r="B99" s="109">
        <v>100107</v>
      </c>
      <c r="C99" s="109">
        <v>80000</v>
      </c>
      <c r="D99" s="110">
        <v>100000</v>
      </c>
      <c r="E99" s="111">
        <f>D99/czk_p_eur</f>
        <v>4000</v>
      </c>
      <c r="F99" s="110">
        <f>souhrny!K379</f>
        <v>15620.6</v>
      </c>
      <c r="G99" s="110"/>
      <c r="H99" s="110">
        <f t="shared" si="17"/>
        <v>15620.6</v>
      </c>
      <c r="I99" s="112">
        <f t="shared" si="15"/>
        <v>-84379.4</v>
      </c>
      <c r="J99" s="113">
        <f t="shared" si="16"/>
        <v>0.15620600000000001</v>
      </c>
      <c r="K99" s="108"/>
    </row>
    <row r="100" spans="1:11" ht="12.75" customHeight="1" x14ac:dyDescent="0.3">
      <c r="A100" s="67" t="s">
        <v>3007</v>
      </c>
      <c r="B100" s="115">
        <f>SUM(B101:B105)</f>
        <v>156603</v>
      </c>
      <c r="C100" s="115">
        <f>SUM(C101:C105)</f>
        <v>105000</v>
      </c>
      <c r="D100" s="115">
        <f>SUM(D101:D105)</f>
        <v>148000</v>
      </c>
      <c r="E100" s="107">
        <f>SUM(E101:E105)</f>
        <v>5920</v>
      </c>
      <c r="F100" s="115">
        <f t="shared" ref="F100:I100" si="18">SUM(F101:F105)</f>
        <v>120948.67</v>
      </c>
      <c r="G100" s="115">
        <f t="shared" si="18"/>
        <v>0.59</v>
      </c>
      <c r="H100" s="115">
        <f t="shared" si="18"/>
        <v>120948.08</v>
      </c>
      <c r="I100" s="115">
        <f t="shared" si="18"/>
        <v>-27051.919999999998</v>
      </c>
      <c r="J100" s="179">
        <f>H100/D100</f>
        <v>0.81721675675675676</v>
      </c>
      <c r="K100" s="108"/>
    </row>
    <row r="101" spans="1:11" ht="12.75" customHeight="1" x14ac:dyDescent="0.3">
      <c r="A101" s="116" t="s">
        <v>3008</v>
      </c>
      <c r="B101" s="109">
        <v>75000</v>
      </c>
      <c r="C101" s="109">
        <v>75000</v>
      </c>
      <c r="D101" s="110">
        <v>75000</v>
      </c>
      <c r="E101" s="111">
        <f>D101/czk_p_eur</f>
        <v>3000</v>
      </c>
      <c r="F101" s="110">
        <f>souhrny!K389</f>
        <v>75000</v>
      </c>
      <c r="G101" s="110"/>
      <c r="H101" s="110">
        <f t="shared" si="17"/>
        <v>75000</v>
      </c>
      <c r="I101" s="112">
        <f t="shared" si="15"/>
        <v>0</v>
      </c>
      <c r="J101" s="113">
        <f t="shared" si="16"/>
        <v>1</v>
      </c>
      <c r="K101" s="108"/>
    </row>
    <row r="102" spans="1:11" ht="12.75" customHeight="1" x14ac:dyDescent="0.3">
      <c r="A102" s="116" t="s">
        <v>3009</v>
      </c>
      <c r="B102" s="109">
        <v>33988</v>
      </c>
      <c r="C102" s="109">
        <v>10000</v>
      </c>
      <c r="D102" s="110">
        <v>27000</v>
      </c>
      <c r="E102" s="111">
        <f>D102/czk_p_eur</f>
        <v>1080</v>
      </c>
      <c r="F102" s="110">
        <f>souhrny!K394</f>
        <v>13933</v>
      </c>
      <c r="G102" s="110"/>
      <c r="H102" s="110">
        <f t="shared" si="17"/>
        <v>13933</v>
      </c>
      <c r="I102" s="112">
        <f t="shared" si="15"/>
        <v>-13067</v>
      </c>
      <c r="J102" s="113">
        <f t="shared" si="16"/>
        <v>0.51603703703703707</v>
      </c>
      <c r="K102" s="108"/>
    </row>
    <row r="103" spans="1:11" ht="12.75" customHeight="1" x14ac:dyDescent="0.3">
      <c r="A103" s="116" t="s">
        <v>3010</v>
      </c>
      <c r="B103" s="109">
        <v>24494</v>
      </c>
      <c r="C103" s="109">
        <v>8000</v>
      </c>
      <c r="D103" s="110">
        <v>24000</v>
      </c>
      <c r="E103" s="111">
        <f>D103/czk_p_eur</f>
        <v>960</v>
      </c>
      <c r="F103" s="110">
        <f>souhrny!K420</f>
        <v>18399.670000000002</v>
      </c>
      <c r="G103" s="110">
        <f>SUM(souhrny!K397:K399)</f>
        <v>0.59</v>
      </c>
      <c r="H103" s="110">
        <f t="shared" si="17"/>
        <v>18399.080000000002</v>
      </c>
      <c r="I103" s="112">
        <f t="shared" si="15"/>
        <v>-5600.9199999999983</v>
      </c>
      <c r="J103" s="113">
        <f t="shared" si="16"/>
        <v>0.76662833333333336</v>
      </c>
      <c r="K103" s="108"/>
    </row>
    <row r="104" spans="1:11" ht="12.75" customHeight="1" x14ac:dyDescent="0.3">
      <c r="A104" s="116" t="s">
        <v>3011</v>
      </c>
      <c r="B104" s="109">
        <v>4418</v>
      </c>
      <c r="C104" s="109">
        <v>4000</v>
      </c>
      <c r="D104" s="110">
        <v>14000</v>
      </c>
      <c r="E104" s="111">
        <f>D104/czk_p_eur</f>
        <v>560</v>
      </c>
      <c r="F104" s="110">
        <f>souhrny!K427</f>
        <v>7771</v>
      </c>
      <c r="G104" s="110"/>
      <c r="H104" s="110">
        <f t="shared" si="17"/>
        <v>7771</v>
      </c>
      <c r="I104" s="112">
        <f t="shared" si="15"/>
        <v>-6229</v>
      </c>
      <c r="J104" s="113">
        <f t="shared" si="16"/>
        <v>0.55507142857142855</v>
      </c>
      <c r="K104" s="108"/>
    </row>
    <row r="105" spans="1:11" ht="12.75" customHeight="1" x14ac:dyDescent="0.3">
      <c r="A105" s="116" t="s">
        <v>3012</v>
      </c>
      <c r="B105" s="109">
        <v>18703</v>
      </c>
      <c r="C105" s="109">
        <v>8000</v>
      </c>
      <c r="D105" s="110">
        <v>8000</v>
      </c>
      <c r="E105" s="111">
        <f>D105/czk_p_eur</f>
        <v>320</v>
      </c>
      <c r="F105" s="110">
        <f>souhrny!K434</f>
        <v>5845</v>
      </c>
      <c r="G105" s="110"/>
      <c r="H105" s="110">
        <f t="shared" si="17"/>
        <v>5845</v>
      </c>
      <c r="I105" s="112">
        <f t="shared" si="15"/>
        <v>-2155</v>
      </c>
      <c r="J105" s="113">
        <f t="shared" si="16"/>
        <v>0.73062499999999997</v>
      </c>
      <c r="K105" s="108"/>
    </row>
    <row r="106" spans="1:11" ht="12.75" customHeight="1" x14ac:dyDescent="0.3">
      <c r="A106" s="67" t="s">
        <v>3013</v>
      </c>
      <c r="B106" s="117">
        <f>SUM(B107:B108)</f>
        <v>23837</v>
      </c>
      <c r="C106" s="115">
        <f>SUM(C107:C108)</f>
        <v>90000</v>
      </c>
      <c r="D106" s="117">
        <f>SUM(D107:D108)</f>
        <v>690000</v>
      </c>
      <c r="E106" s="107">
        <f>SUM(E107:E108)</f>
        <v>27600</v>
      </c>
      <c r="F106" s="117">
        <f t="shared" ref="F106:I106" si="19">SUM(F107:F108)</f>
        <v>0</v>
      </c>
      <c r="G106" s="117">
        <f t="shared" si="19"/>
        <v>0</v>
      </c>
      <c r="H106" s="117">
        <f t="shared" si="19"/>
        <v>0</v>
      </c>
      <c r="I106" s="117">
        <f t="shared" si="19"/>
        <v>-690000</v>
      </c>
      <c r="J106" s="179">
        <f>H106/D106</f>
        <v>0</v>
      </c>
      <c r="K106" s="108"/>
    </row>
    <row r="107" spans="1:11" ht="12.75" customHeight="1" x14ac:dyDescent="0.3">
      <c r="A107" s="118" t="s">
        <v>3014</v>
      </c>
      <c r="B107" s="109">
        <v>0</v>
      </c>
      <c r="C107" s="109">
        <v>20000</v>
      </c>
      <c r="D107" s="110">
        <v>190000</v>
      </c>
      <c r="E107" s="111">
        <f>D107/czk_p_eur</f>
        <v>7600</v>
      </c>
      <c r="F107" s="110"/>
      <c r="G107" s="110"/>
      <c r="H107" s="110">
        <f t="shared" si="17"/>
        <v>0</v>
      </c>
      <c r="I107" s="112">
        <f t="shared" si="15"/>
        <v>-190000</v>
      </c>
      <c r="J107" s="113">
        <f t="shared" si="16"/>
        <v>0</v>
      </c>
      <c r="K107" s="108"/>
    </row>
    <row r="108" spans="1:11" ht="12.75" customHeight="1" x14ac:dyDescent="0.3">
      <c r="A108" s="118" t="s">
        <v>3015</v>
      </c>
      <c r="B108" s="109">
        <v>23837</v>
      </c>
      <c r="C108" s="109">
        <v>70000</v>
      </c>
      <c r="D108" s="110">
        <v>500000</v>
      </c>
      <c r="E108" s="111">
        <f>D108/czk_p_eur</f>
        <v>20000</v>
      </c>
      <c r="F108" s="110"/>
      <c r="G108" s="110"/>
      <c r="H108" s="110">
        <f t="shared" si="17"/>
        <v>0</v>
      </c>
      <c r="I108" s="112">
        <f t="shared" si="15"/>
        <v>-500000</v>
      </c>
      <c r="J108" s="113">
        <f t="shared" si="16"/>
        <v>0</v>
      </c>
      <c r="K108" s="108"/>
    </row>
    <row r="109" spans="1:11" ht="12.75" customHeight="1" x14ac:dyDescent="0.3">
      <c r="A109" s="67" t="s">
        <v>3016</v>
      </c>
      <c r="B109" s="117">
        <f>SUM(B110:B112)</f>
        <v>112802</v>
      </c>
      <c r="C109" s="115">
        <f>SUM(C110:C112)</f>
        <v>243000</v>
      </c>
      <c r="D109" s="117">
        <f>SUM(D110:D112)</f>
        <v>160000</v>
      </c>
      <c r="E109" s="107">
        <f>SUM(E110:E112)</f>
        <v>6400</v>
      </c>
      <c r="F109" s="117">
        <f t="shared" ref="F109:I109" si="20">SUM(F110:F112)</f>
        <v>240349.55000000005</v>
      </c>
      <c r="G109" s="117">
        <f t="shared" si="20"/>
        <v>0</v>
      </c>
      <c r="H109" s="117">
        <f t="shared" si="20"/>
        <v>240349.55000000005</v>
      </c>
      <c r="I109" s="117">
        <f t="shared" si="20"/>
        <v>80349.550000000032</v>
      </c>
      <c r="J109" s="179">
        <f>H109/D109</f>
        <v>1.5021846875000002</v>
      </c>
      <c r="K109" s="108"/>
    </row>
    <row r="110" spans="1:11" ht="12.75" customHeight="1" x14ac:dyDescent="0.3">
      <c r="A110" s="116" t="s">
        <v>3017</v>
      </c>
      <c r="B110" s="109">
        <v>62598</v>
      </c>
      <c r="C110" s="109">
        <v>24000</v>
      </c>
      <c r="D110" s="110">
        <v>60000</v>
      </c>
      <c r="E110" s="111">
        <f>D110/czk_p_eur</f>
        <v>2400</v>
      </c>
      <c r="F110" s="110">
        <f>souhrny!K456</f>
        <v>100217.61000000003</v>
      </c>
      <c r="G110" s="110"/>
      <c r="H110" s="110">
        <f t="shared" si="17"/>
        <v>100217.61000000003</v>
      </c>
      <c r="I110" s="112">
        <f t="shared" si="15"/>
        <v>40217.61000000003</v>
      </c>
      <c r="J110" s="113">
        <f t="shared" si="16"/>
        <v>1.6702935000000005</v>
      </c>
      <c r="K110" s="108"/>
    </row>
    <row r="111" spans="1:11" ht="12.75" customHeight="1" x14ac:dyDescent="0.3">
      <c r="A111" s="116" t="s">
        <v>3018</v>
      </c>
      <c r="B111" s="109">
        <v>48006</v>
      </c>
      <c r="C111" s="109">
        <v>99000</v>
      </c>
      <c r="D111" s="110">
        <v>90000</v>
      </c>
      <c r="E111" s="111">
        <f>D111/czk_p_eur</f>
        <v>3600</v>
      </c>
      <c r="F111" s="110">
        <f>souhrny!K469</f>
        <v>135299.94</v>
      </c>
      <c r="G111" s="110"/>
      <c r="H111" s="110">
        <f t="shared" si="17"/>
        <v>135299.94</v>
      </c>
      <c r="I111" s="112">
        <f t="shared" si="15"/>
        <v>45299.94</v>
      </c>
      <c r="J111" s="113">
        <f t="shared" si="16"/>
        <v>1.5033326666666667</v>
      </c>
      <c r="K111" s="108"/>
    </row>
    <row r="112" spans="1:11" ht="12.75" customHeight="1" x14ac:dyDescent="0.3">
      <c r="A112" s="116" t="s">
        <v>3019</v>
      </c>
      <c r="B112" s="109">
        <v>2198</v>
      </c>
      <c r="C112" s="109">
        <v>120000</v>
      </c>
      <c r="D112" s="110">
        <v>10000</v>
      </c>
      <c r="E112" s="111">
        <f>D112/czk_p_eur</f>
        <v>400</v>
      </c>
      <c r="F112" s="110">
        <f>souhrny!K472</f>
        <v>4832</v>
      </c>
      <c r="G112" s="110"/>
      <c r="H112" s="110">
        <f t="shared" si="17"/>
        <v>4832</v>
      </c>
      <c r="I112" s="112">
        <f t="shared" si="15"/>
        <v>-5168</v>
      </c>
      <c r="J112" s="113">
        <f t="shared" si="16"/>
        <v>0.48320000000000002</v>
      </c>
      <c r="K112" s="108"/>
    </row>
    <row r="113" spans="1:16" s="20" customFormat="1" ht="12.75" customHeight="1" x14ac:dyDescent="0.3">
      <c r="A113" s="67" t="s">
        <v>3020</v>
      </c>
      <c r="B113" s="117">
        <f>SUM(B114:B115)</f>
        <v>83247</v>
      </c>
      <c r="C113" s="115">
        <f>SUM(C114:C115)</f>
        <v>83000</v>
      </c>
      <c r="D113" s="117">
        <f>SUM(D114:D115)</f>
        <v>83000</v>
      </c>
      <c r="E113" s="107">
        <f>SUM(E114:E115)</f>
        <v>3320</v>
      </c>
      <c r="F113" s="117">
        <f t="shared" ref="F113:I113" si="21">SUM(F114:F115)</f>
        <v>152633</v>
      </c>
      <c r="G113" s="117">
        <f t="shared" si="21"/>
        <v>0</v>
      </c>
      <c r="H113" s="117">
        <f t="shared" si="21"/>
        <v>152633</v>
      </c>
      <c r="I113" s="117">
        <f t="shared" si="21"/>
        <v>69633</v>
      </c>
      <c r="J113" s="179">
        <f>H113/D113</f>
        <v>1.8389518072289157</v>
      </c>
      <c r="K113" s="108"/>
      <c r="P113" s="119"/>
    </row>
    <row r="114" spans="1:16" s="20" customFormat="1" ht="12.75" customHeight="1" x14ac:dyDescent="0.3">
      <c r="A114" s="116" t="s">
        <v>3021</v>
      </c>
      <c r="B114" s="109">
        <v>78650</v>
      </c>
      <c r="C114" s="109">
        <v>78000</v>
      </c>
      <c r="D114" s="110">
        <v>78000</v>
      </c>
      <c r="E114" s="111">
        <f>D114/czk_p_eur</f>
        <v>3120</v>
      </c>
      <c r="F114" s="110">
        <f>souhrny!K487</f>
        <v>148036</v>
      </c>
      <c r="G114" s="110"/>
      <c r="H114" s="110">
        <f t="shared" si="17"/>
        <v>148036</v>
      </c>
      <c r="I114" s="112">
        <f t="shared" si="15"/>
        <v>70036</v>
      </c>
      <c r="J114" s="113">
        <f t="shared" si="16"/>
        <v>1.8978974358974359</v>
      </c>
      <c r="K114" s="108"/>
      <c r="P114" s="119"/>
    </row>
    <row r="115" spans="1:16" s="20" customFormat="1" ht="12.75" customHeight="1" x14ac:dyDescent="0.3">
      <c r="A115" s="116" t="s">
        <v>3022</v>
      </c>
      <c r="B115" s="109">
        <v>4597</v>
      </c>
      <c r="C115" s="109">
        <v>5000</v>
      </c>
      <c r="D115" s="110">
        <v>5000</v>
      </c>
      <c r="E115" s="111">
        <f>D115/czk_p_eur</f>
        <v>200</v>
      </c>
      <c r="F115" s="110">
        <f>souhrny!K489</f>
        <v>4597</v>
      </c>
      <c r="G115" s="110"/>
      <c r="H115" s="110">
        <f t="shared" si="17"/>
        <v>4597</v>
      </c>
      <c r="I115" s="112">
        <f t="shared" si="15"/>
        <v>-403</v>
      </c>
      <c r="J115" s="113">
        <f t="shared" si="16"/>
        <v>0.9194</v>
      </c>
      <c r="K115" s="108"/>
      <c r="P115" s="119"/>
    </row>
    <row r="116" spans="1:16" s="20" customFormat="1" ht="12.75" customHeight="1" x14ac:dyDescent="0.3">
      <c r="A116" s="67" t="s">
        <v>3023</v>
      </c>
      <c r="B116" s="115">
        <f>SUM(B117:B120)</f>
        <v>313214</v>
      </c>
      <c r="C116" s="115">
        <f>SUM(C117:C120)</f>
        <v>200000</v>
      </c>
      <c r="D116" s="115">
        <f>SUM(D117:D120)</f>
        <v>450000</v>
      </c>
      <c r="E116" s="107">
        <f>SUM(E117:E120)</f>
        <v>18000</v>
      </c>
      <c r="F116" s="115">
        <f t="shared" ref="F116:I116" si="22">SUM(F117:F120)</f>
        <v>537212.98999999987</v>
      </c>
      <c r="G116" s="115">
        <f t="shared" si="22"/>
        <v>189128.68000000002</v>
      </c>
      <c r="H116" s="115">
        <f t="shared" si="22"/>
        <v>348084.30999999988</v>
      </c>
      <c r="I116" s="115">
        <f t="shared" si="22"/>
        <v>-101915.69000000015</v>
      </c>
      <c r="J116" s="179">
        <f>H116/D116</f>
        <v>0.77352068888888859</v>
      </c>
      <c r="K116" s="108"/>
      <c r="P116" s="119"/>
    </row>
    <row r="117" spans="1:16" s="20" customFormat="1" ht="12.75" customHeight="1" x14ac:dyDescent="0.3">
      <c r="A117" s="118" t="s">
        <v>3024</v>
      </c>
      <c r="B117" s="109">
        <v>-4833</v>
      </c>
      <c r="C117" s="109">
        <v>50000</v>
      </c>
      <c r="D117" s="110">
        <v>40000</v>
      </c>
      <c r="E117" s="111">
        <f>D117/czk_p_eur</f>
        <v>1600</v>
      </c>
      <c r="F117" s="110"/>
      <c r="G117" s="110"/>
      <c r="H117" s="110">
        <f t="shared" si="17"/>
        <v>0</v>
      </c>
      <c r="I117" s="112">
        <f t="shared" si="15"/>
        <v>-40000</v>
      </c>
      <c r="J117" s="113">
        <f t="shared" si="16"/>
        <v>0</v>
      </c>
      <c r="K117" s="108"/>
      <c r="P117" s="119"/>
    </row>
    <row r="118" spans="1:16" s="20" customFormat="1" ht="12.75" customHeight="1" x14ac:dyDescent="0.3">
      <c r="A118" s="118" t="s">
        <v>3025</v>
      </c>
      <c r="B118" s="109">
        <v>20148</v>
      </c>
      <c r="C118" s="109">
        <v>80000</v>
      </c>
      <c r="D118" s="110">
        <v>80000</v>
      </c>
      <c r="E118" s="111">
        <f>D118/czk_p_eur</f>
        <v>3200</v>
      </c>
      <c r="F118" s="110">
        <f>souhrny!K496</f>
        <v>41.75</v>
      </c>
      <c r="G118" s="110"/>
      <c r="H118" s="110">
        <f t="shared" si="17"/>
        <v>41.75</v>
      </c>
      <c r="I118" s="112">
        <f t="shared" si="15"/>
        <v>-79958.25</v>
      </c>
      <c r="J118" s="113">
        <f t="shared" si="16"/>
        <v>5.2187499999999999E-4</v>
      </c>
      <c r="K118" s="108"/>
      <c r="P118" s="119"/>
    </row>
    <row r="119" spans="1:16" s="20" customFormat="1" ht="12.75" customHeight="1" x14ac:dyDescent="0.3">
      <c r="A119" s="118" t="s">
        <v>3026</v>
      </c>
      <c r="B119" s="109">
        <v>265529</v>
      </c>
      <c r="C119" s="109">
        <v>40000</v>
      </c>
      <c r="D119" s="110">
        <v>300000</v>
      </c>
      <c r="E119" s="111">
        <f>D119/czk_p_eur</f>
        <v>12000</v>
      </c>
      <c r="F119" s="110">
        <f>souhrny!K591</f>
        <v>531848.60999999987</v>
      </c>
      <c r="G119" s="110">
        <f>SUM(souhrny!K514:K534)</f>
        <v>177836.07</v>
      </c>
      <c r="H119" s="110">
        <f t="shared" si="17"/>
        <v>354012.53999999986</v>
      </c>
      <c r="I119" s="112">
        <f t="shared" si="15"/>
        <v>54012.539999999863</v>
      </c>
      <c r="J119" s="113">
        <f t="shared" si="16"/>
        <v>1.1800417999999995</v>
      </c>
      <c r="K119" s="108"/>
      <c r="P119" s="119"/>
    </row>
    <row r="120" spans="1:16" s="20" customFormat="1" ht="12.75" customHeight="1" x14ac:dyDescent="0.3">
      <c r="A120" s="118" t="s">
        <v>3027</v>
      </c>
      <c r="B120" s="109">
        <v>32370</v>
      </c>
      <c r="C120" s="109">
        <v>30000</v>
      </c>
      <c r="D120" s="110">
        <v>30000</v>
      </c>
      <c r="E120" s="111">
        <f>D120/czk_p_eur</f>
        <v>1200</v>
      </c>
      <c r="F120" s="110">
        <f>souhrny!K773</f>
        <v>5322.6299999999992</v>
      </c>
      <c r="G120" s="110">
        <f>SUM(souhrny!K592:K673)+souhrny!K675</f>
        <v>11292.610000000002</v>
      </c>
      <c r="H120" s="110">
        <f t="shared" si="17"/>
        <v>-5969.9800000000032</v>
      </c>
      <c r="I120" s="112">
        <f t="shared" si="15"/>
        <v>-35969.980000000003</v>
      </c>
      <c r="J120" s="113">
        <f t="shared" si="16"/>
        <v>-0.19899933333333344</v>
      </c>
      <c r="K120" s="108"/>
      <c r="P120" s="119"/>
    </row>
    <row r="121" spans="1:16" ht="15.75" customHeight="1" x14ac:dyDescent="0.3">
      <c r="A121" s="120" t="s">
        <v>3028</v>
      </c>
      <c r="B121" s="121">
        <f>B122+B123+B124+B140+B146+B150+B149+B153+B156+B157+B158+B159+B162+B165+B168+B169+B170</f>
        <v>7950999</v>
      </c>
      <c r="C121" s="121">
        <f>C122+C123+C124+C140+C146+C150+C149+C153+C156+C157+C158+C159+C162+C165+C168+C169+C170</f>
        <v>9082488</v>
      </c>
      <c r="D121" s="121">
        <f>D122+D124+D140+D146+D150+D149+D153+D156+D157+D158+D159+D162+D165+D168+D169+D170</f>
        <v>1765000</v>
      </c>
      <c r="E121" s="107">
        <f>E122+E123+E124+E140+E146+E150+E149+E153+E156+E157+E158+E159+E162+E165+E170</f>
        <v>364060</v>
      </c>
      <c r="F121" s="121">
        <f>F122+F123+F124+F140+F146+F150+F149+F153+F156+F157+F158+F159+F162+F165+F168+F169+F170</f>
        <v>4048814.33</v>
      </c>
      <c r="G121" s="121">
        <f>G122+G123+G124+G140+G146+G150+G149+G153+G156+G157+G158+G159+G162+G165+G168+G169+G170</f>
        <v>21453.26</v>
      </c>
      <c r="H121" s="121">
        <f>H122+H124+H140+H146+H150+H149+H153+H156+H157+H158+H159+H162+H165+H168+H169+H170</f>
        <v>1516036.63</v>
      </c>
      <c r="I121" s="121">
        <f>I122+I124+I140+I146+I150+I149+I153+I156+I157+I158+I159+I162+I165+I168+I169+I170</f>
        <v>-248963.37000000005</v>
      </c>
      <c r="J121" s="179">
        <f>H121/D121</f>
        <v>0.85894426628895182</v>
      </c>
      <c r="K121" s="108"/>
    </row>
    <row r="122" spans="1:16" ht="12.75" customHeight="1" x14ac:dyDescent="0.3">
      <c r="A122" s="122" t="s">
        <v>3029</v>
      </c>
      <c r="B122" s="109">
        <v>46894</v>
      </c>
      <c r="C122" s="109">
        <v>40000</v>
      </c>
      <c r="D122" s="110">
        <v>40000</v>
      </c>
      <c r="E122" s="111">
        <f>D122/czk_p_eur</f>
        <v>1600</v>
      </c>
      <c r="F122" s="110">
        <f>souhrny!K792</f>
        <v>24621.420000000002</v>
      </c>
      <c r="G122" s="110"/>
      <c r="H122" s="110">
        <f t="shared" si="17"/>
        <v>24621.420000000002</v>
      </c>
      <c r="I122" s="112">
        <f t="shared" si="15"/>
        <v>-15378.579999999998</v>
      </c>
      <c r="J122" s="113">
        <f t="shared" si="16"/>
        <v>0.61553550000000001</v>
      </c>
      <c r="K122" s="108"/>
    </row>
    <row r="123" spans="1:16" ht="12.75" hidden="1" customHeight="1" x14ac:dyDescent="0.3">
      <c r="A123" s="57" t="s">
        <v>3030</v>
      </c>
      <c r="B123" s="109">
        <v>6557155</v>
      </c>
      <c r="C123" s="109">
        <v>7317488</v>
      </c>
      <c r="D123" s="110">
        <v>7376500</v>
      </c>
      <c r="E123" s="111">
        <f>D123/czk_p_eur</f>
        <v>295060</v>
      </c>
      <c r="F123" s="178">
        <f>F233</f>
        <v>2532776.0499999998</v>
      </c>
      <c r="G123" s="178">
        <f>G233</f>
        <v>21451.609999999997</v>
      </c>
      <c r="H123" s="110">
        <f t="shared" si="17"/>
        <v>2511324.44</v>
      </c>
      <c r="I123" s="112">
        <f t="shared" si="15"/>
        <v>-4865175.5600000005</v>
      </c>
      <c r="J123" s="110">
        <v>0</v>
      </c>
      <c r="K123" s="108"/>
    </row>
    <row r="124" spans="1:16" ht="12.75" customHeight="1" x14ac:dyDescent="0.3">
      <c r="A124" s="57" t="s">
        <v>3031</v>
      </c>
      <c r="B124" s="117">
        <f t="shared" ref="B124:I124" si="23">B125+B132</f>
        <v>979177</v>
      </c>
      <c r="C124" s="117">
        <f t="shared" si="23"/>
        <v>780000</v>
      </c>
      <c r="D124" s="117">
        <f t="shared" si="23"/>
        <v>880000</v>
      </c>
      <c r="E124" s="107">
        <f t="shared" si="23"/>
        <v>35200</v>
      </c>
      <c r="F124" s="117">
        <f>F125+F132</f>
        <v>1001881.38</v>
      </c>
      <c r="G124" s="117">
        <f t="shared" si="23"/>
        <v>0</v>
      </c>
      <c r="H124" s="117">
        <f t="shared" si="23"/>
        <v>1001881.38</v>
      </c>
      <c r="I124" s="117">
        <f t="shared" si="23"/>
        <v>121881.37999999998</v>
      </c>
      <c r="J124" s="179">
        <f t="shared" ref="J124:J125" si="24">H124/D124</f>
        <v>1.1385015681818182</v>
      </c>
      <c r="K124" s="108"/>
    </row>
    <row r="125" spans="1:16" ht="12.75" customHeight="1" x14ac:dyDescent="0.3">
      <c r="A125" s="122" t="s">
        <v>3032</v>
      </c>
      <c r="B125" s="117">
        <f>SUM(B126:B131)</f>
        <v>979177</v>
      </c>
      <c r="C125" s="117">
        <f>SUM(C126:C131)</f>
        <v>870000</v>
      </c>
      <c r="D125" s="117">
        <f>SUM(D126:D131)</f>
        <v>970000</v>
      </c>
      <c r="E125" s="107">
        <f>SUM(E126:E131)</f>
        <v>38800</v>
      </c>
      <c r="F125" s="117">
        <f>SUM(F126:F131)</f>
        <v>991929.38</v>
      </c>
      <c r="G125" s="117">
        <f t="shared" ref="G125:I125" si="25">SUM(G126:G131)</f>
        <v>0</v>
      </c>
      <c r="H125" s="117">
        <f t="shared" si="25"/>
        <v>991929.38</v>
      </c>
      <c r="I125" s="117">
        <f t="shared" si="25"/>
        <v>21929.379999999968</v>
      </c>
      <c r="J125" s="179">
        <f t="shared" si="24"/>
        <v>1.0226076082474227</v>
      </c>
      <c r="K125" s="108"/>
    </row>
    <row r="126" spans="1:16" ht="12.75" customHeight="1" x14ac:dyDescent="0.3">
      <c r="A126" s="96" t="s">
        <v>3033</v>
      </c>
      <c r="B126" s="109">
        <v>254100</v>
      </c>
      <c r="C126" s="109">
        <v>275000</v>
      </c>
      <c r="D126" s="110">
        <v>275000</v>
      </c>
      <c r="E126" s="111">
        <f t="shared" ref="E126:E131" si="26">D126/czk_p_eur</f>
        <v>11000</v>
      </c>
      <c r="F126" s="110">
        <f>souhrny!K800</f>
        <v>468100.64</v>
      </c>
      <c r="G126" s="110"/>
      <c r="H126" s="110">
        <f t="shared" ref="H126:H131" si="27">F126-G126</f>
        <v>468100.64</v>
      </c>
      <c r="I126" s="112">
        <f t="shared" ref="I126:I131" si="28">H126-D126</f>
        <v>193100.64</v>
      </c>
      <c r="J126" s="113">
        <f t="shared" ref="J126:J131" si="29">H126/D126</f>
        <v>1.7021841454545454</v>
      </c>
      <c r="K126" s="108"/>
    </row>
    <row r="127" spans="1:16" ht="12.75" customHeight="1" x14ac:dyDescent="0.3">
      <c r="A127" s="96" t="s">
        <v>3034</v>
      </c>
      <c r="B127" s="109">
        <v>324958</v>
      </c>
      <c r="C127" s="109">
        <v>269000</v>
      </c>
      <c r="D127" s="110">
        <v>309000</v>
      </c>
      <c r="E127" s="111">
        <f t="shared" si="26"/>
        <v>12360</v>
      </c>
      <c r="F127" s="110">
        <f>souhrny!K805</f>
        <v>178596</v>
      </c>
      <c r="G127" s="110"/>
      <c r="H127" s="110">
        <f t="shared" si="27"/>
        <v>178596</v>
      </c>
      <c r="I127" s="112">
        <f t="shared" si="28"/>
        <v>-130404</v>
      </c>
      <c r="J127" s="113">
        <f t="shared" si="29"/>
        <v>0.57798058252427187</v>
      </c>
      <c r="K127" s="108"/>
    </row>
    <row r="128" spans="1:16" ht="12.75" customHeight="1" x14ac:dyDescent="0.3">
      <c r="A128" s="96" t="s">
        <v>3035</v>
      </c>
      <c r="B128" s="109">
        <v>20982</v>
      </c>
      <c r="C128" s="109">
        <v>21000</v>
      </c>
      <c r="D128" s="110">
        <v>21000</v>
      </c>
      <c r="E128" s="111">
        <f t="shared" si="26"/>
        <v>840</v>
      </c>
      <c r="F128" s="110">
        <f>souhrny!K814</f>
        <v>20982</v>
      </c>
      <c r="G128" s="110"/>
      <c r="H128" s="110">
        <f t="shared" si="27"/>
        <v>20982</v>
      </c>
      <c r="I128" s="112">
        <f t="shared" si="28"/>
        <v>-18</v>
      </c>
      <c r="J128" s="113">
        <f t="shared" si="29"/>
        <v>0.99914285714285711</v>
      </c>
      <c r="K128" s="108"/>
    </row>
    <row r="129" spans="1:11" ht="12.75" customHeight="1" x14ac:dyDescent="0.3">
      <c r="A129" s="96" t="s">
        <v>3036</v>
      </c>
      <c r="B129" s="109">
        <v>370764</v>
      </c>
      <c r="C129" s="109">
        <v>290000</v>
      </c>
      <c r="D129" s="110">
        <v>350000</v>
      </c>
      <c r="E129" s="111">
        <f t="shared" si="26"/>
        <v>14000</v>
      </c>
      <c r="F129" s="110">
        <f>souhrny!K820</f>
        <v>185832.34999999998</v>
      </c>
      <c r="G129" s="110"/>
      <c r="H129" s="110">
        <f t="shared" si="27"/>
        <v>185832.34999999998</v>
      </c>
      <c r="I129" s="112">
        <f t="shared" si="28"/>
        <v>-164167.65000000002</v>
      </c>
      <c r="J129" s="113">
        <f t="shared" si="29"/>
        <v>0.53094957142857135</v>
      </c>
      <c r="K129" s="108"/>
    </row>
    <row r="130" spans="1:11" ht="12.75" customHeight="1" x14ac:dyDescent="0.3">
      <c r="A130" s="96" t="s">
        <v>3037</v>
      </c>
      <c r="B130" s="109">
        <v>69246</v>
      </c>
      <c r="C130" s="109">
        <v>50000</v>
      </c>
      <c r="D130" s="110">
        <v>50000</v>
      </c>
      <c r="E130" s="123">
        <f t="shared" si="26"/>
        <v>2000</v>
      </c>
      <c r="F130" s="110">
        <f>souhrny!K825</f>
        <v>156602.59999999998</v>
      </c>
      <c r="G130" s="110"/>
      <c r="H130" s="110">
        <f t="shared" si="27"/>
        <v>156602.59999999998</v>
      </c>
      <c r="I130" s="112">
        <f t="shared" si="28"/>
        <v>106602.59999999998</v>
      </c>
      <c r="J130" s="113">
        <f t="shared" si="29"/>
        <v>3.1320519999999994</v>
      </c>
      <c r="K130" s="108"/>
    </row>
    <row r="131" spans="1:11" ht="12.75" customHeight="1" x14ac:dyDescent="0.3">
      <c r="A131" s="96" t="s">
        <v>3038</v>
      </c>
      <c r="B131" s="109">
        <v>-60873</v>
      </c>
      <c r="C131" s="109">
        <v>-35000</v>
      </c>
      <c r="D131" s="110">
        <v>-35000</v>
      </c>
      <c r="E131" s="111">
        <f t="shared" si="26"/>
        <v>-1400</v>
      </c>
      <c r="F131" s="110">
        <f>souhrny!K832</f>
        <v>-18184.21</v>
      </c>
      <c r="G131" s="110"/>
      <c r="H131" s="110">
        <f t="shared" si="27"/>
        <v>-18184.21</v>
      </c>
      <c r="I131" s="112">
        <f t="shared" si="28"/>
        <v>16815.79</v>
      </c>
      <c r="J131" s="113">
        <f t="shared" si="29"/>
        <v>0.51954885714285715</v>
      </c>
      <c r="K131" s="108"/>
    </row>
    <row r="132" spans="1:11" ht="12.75" customHeight="1" x14ac:dyDescent="0.3">
      <c r="A132" s="122" t="s">
        <v>3039</v>
      </c>
      <c r="B132" s="115">
        <f>SUM(B133:B139)</f>
        <v>0</v>
      </c>
      <c r="C132" s="115">
        <f>SUM(C133:C139)</f>
        <v>-90000</v>
      </c>
      <c r="D132" s="117">
        <f>SUM(D133:D139)</f>
        <v>-90000</v>
      </c>
      <c r="E132" s="124">
        <f>SUM(E133:E139)</f>
        <v>-3600</v>
      </c>
      <c r="F132" s="117">
        <f t="shared" ref="F132:I132" si="30">SUM(F133:F139)</f>
        <v>9952</v>
      </c>
      <c r="G132" s="117">
        <f t="shared" si="30"/>
        <v>0</v>
      </c>
      <c r="H132" s="117">
        <f t="shared" si="30"/>
        <v>9952</v>
      </c>
      <c r="I132" s="117">
        <f t="shared" si="30"/>
        <v>99952</v>
      </c>
      <c r="J132" s="179">
        <f>H132/D132</f>
        <v>-0.11057777777777777</v>
      </c>
      <c r="K132" s="108"/>
    </row>
    <row r="133" spans="1:11" ht="12.75" customHeight="1" x14ac:dyDescent="0.3">
      <c r="A133" s="96" t="s">
        <v>3040</v>
      </c>
      <c r="B133" s="109">
        <v>0</v>
      </c>
      <c r="C133" s="109">
        <v>10000</v>
      </c>
      <c r="D133" s="110">
        <v>10000</v>
      </c>
      <c r="E133" s="111">
        <f t="shared" ref="E133:E139" si="31">D133/czk_p_eur</f>
        <v>400</v>
      </c>
      <c r="F133" s="110">
        <f>souhrny!K836</f>
        <v>9952</v>
      </c>
      <c r="G133" s="110"/>
      <c r="H133" s="110">
        <f t="shared" ref="H133:H139" si="32">F133-G133</f>
        <v>9952</v>
      </c>
      <c r="I133" s="112">
        <f t="shared" ref="I133:I139" si="33">H133-D133</f>
        <v>-48</v>
      </c>
      <c r="J133" s="113">
        <f t="shared" ref="J133:J182" si="34">H133/D133</f>
        <v>0.99519999999999997</v>
      </c>
      <c r="K133" s="108"/>
    </row>
    <row r="134" spans="1:11" ht="12.75" customHeight="1" x14ac:dyDescent="0.3">
      <c r="A134" s="96" t="s">
        <v>3041</v>
      </c>
      <c r="B134" s="109">
        <v>0</v>
      </c>
      <c r="C134" s="109"/>
      <c r="D134" s="110"/>
      <c r="E134" s="111">
        <f t="shared" si="31"/>
        <v>0</v>
      </c>
      <c r="F134" s="110"/>
      <c r="G134" s="110"/>
      <c r="H134" s="110">
        <f t="shared" si="32"/>
        <v>0</v>
      </c>
      <c r="I134" s="112">
        <f t="shared" si="33"/>
        <v>0</v>
      </c>
      <c r="J134" s="113"/>
      <c r="K134" s="108"/>
    </row>
    <row r="135" spans="1:11" ht="12.75" customHeight="1" x14ac:dyDescent="0.3">
      <c r="A135" s="96" t="s">
        <v>3042</v>
      </c>
      <c r="B135" s="109">
        <v>0</v>
      </c>
      <c r="C135" s="109">
        <v>5000</v>
      </c>
      <c r="D135" s="110">
        <v>5000</v>
      </c>
      <c r="E135" s="111">
        <f t="shared" si="31"/>
        <v>200</v>
      </c>
      <c r="F135" s="110"/>
      <c r="G135" s="110"/>
      <c r="H135" s="110">
        <f t="shared" si="32"/>
        <v>0</v>
      </c>
      <c r="I135" s="112">
        <f t="shared" si="33"/>
        <v>-5000</v>
      </c>
      <c r="J135" s="113">
        <f t="shared" si="34"/>
        <v>0</v>
      </c>
      <c r="K135" s="108"/>
    </row>
    <row r="136" spans="1:11" ht="12.75" customHeight="1" x14ac:dyDescent="0.3">
      <c r="A136" s="96" t="s">
        <v>3043</v>
      </c>
      <c r="B136" s="109">
        <v>0</v>
      </c>
      <c r="C136" s="109">
        <v>30000</v>
      </c>
      <c r="D136" s="110">
        <v>30000</v>
      </c>
      <c r="E136" s="111">
        <f t="shared" si="31"/>
        <v>1200</v>
      </c>
      <c r="F136" s="110"/>
      <c r="G136" s="110"/>
      <c r="H136" s="110">
        <f t="shared" si="32"/>
        <v>0</v>
      </c>
      <c r="I136" s="112">
        <f t="shared" si="33"/>
        <v>-30000</v>
      </c>
      <c r="J136" s="113">
        <f t="shared" si="34"/>
        <v>0</v>
      </c>
      <c r="K136" s="108"/>
    </row>
    <row r="137" spans="1:11" ht="12.75" customHeight="1" x14ac:dyDescent="0.3">
      <c r="A137" s="96" t="s">
        <v>3044</v>
      </c>
      <c r="B137" s="109">
        <v>0</v>
      </c>
      <c r="C137" s="109">
        <v>5000</v>
      </c>
      <c r="D137" s="110">
        <v>5000</v>
      </c>
      <c r="E137" s="111">
        <f t="shared" si="31"/>
        <v>200</v>
      </c>
      <c r="F137" s="110"/>
      <c r="G137" s="110"/>
      <c r="H137" s="110">
        <f t="shared" si="32"/>
        <v>0</v>
      </c>
      <c r="I137" s="112">
        <f t="shared" si="33"/>
        <v>-5000</v>
      </c>
      <c r="J137" s="113">
        <f t="shared" si="34"/>
        <v>0</v>
      </c>
      <c r="K137" s="108"/>
    </row>
    <row r="138" spans="1:11" ht="12.75" customHeight="1" x14ac:dyDescent="0.3">
      <c r="A138" s="96" t="s">
        <v>3045</v>
      </c>
      <c r="B138" s="109">
        <v>0</v>
      </c>
      <c r="C138" s="109">
        <v>5000</v>
      </c>
      <c r="D138" s="110">
        <v>5000</v>
      </c>
      <c r="E138" s="111">
        <f t="shared" si="31"/>
        <v>200</v>
      </c>
      <c r="F138" s="110"/>
      <c r="G138" s="110"/>
      <c r="H138" s="110">
        <f t="shared" si="32"/>
        <v>0</v>
      </c>
      <c r="I138" s="112">
        <f t="shared" si="33"/>
        <v>-5000</v>
      </c>
      <c r="J138" s="113">
        <f t="shared" si="34"/>
        <v>0</v>
      </c>
      <c r="K138" s="108"/>
    </row>
    <row r="139" spans="1:11" ht="12.75" customHeight="1" x14ac:dyDescent="0.3">
      <c r="A139" s="96" t="s">
        <v>3046</v>
      </c>
      <c r="B139" s="109">
        <v>0</v>
      </c>
      <c r="C139" s="109">
        <v>-145000</v>
      </c>
      <c r="D139" s="110">
        <v>-145000</v>
      </c>
      <c r="E139" s="111">
        <f t="shared" si="31"/>
        <v>-5800</v>
      </c>
      <c r="F139" s="110"/>
      <c r="G139" s="110"/>
      <c r="H139" s="110">
        <f t="shared" si="32"/>
        <v>0</v>
      </c>
      <c r="I139" s="112">
        <f t="shared" si="33"/>
        <v>145000</v>
      </c>
      <c r="J139" s="113">
        <f t="shared" si="34"/>
        <v>0</v>
      </c>
      <c r="K139" s="108"/>
    </row>
    <row r="140" spans="1:11" ht="12.75" customHeight="1" x14ac:dyDescent="0.3">
      <c r="A140" s="57" t="s">
        <v>3047</v>
      </c>
      <c r="B140" s="117">
        <f>SUM(B141:B145)</f>
        <v>41476</v>
      </c>
      <c r="C140" s="115">
        <f>SUM(C141:C145)</f>
        <v>200000</v>
      </c>
      <c r="D140" s="117">
        <f>SUM(D141:D145)</f>
        <v>200000</v>
      </c>
      <c r="E140" s="107">
        <f>SUM(E141:E145)</f>
        <v>8000</v>
      </c>
      <c r="F140" s="117">
        <f t="shared" ref="F140:I140" si="35">SUM(F141:F145)</f>
        <v>129925.94</v>
      </c>
      <c r="G140" s="117">
        <f t="shared" si="35"/>
        <v>0</v>
      </c>
      <c r="H140" s="117">
        <f t="shared" si="35"/>
        <v>129925.94</v>
      </c>
      <c r="I140" s="117">
        <f t="shared" si="35"/>
        <v>-70074.06</v>
      </c>
      <c r="J140" s="179">
        <f>H140/D140</f>
        <v>0.64962969999999998</v>
      </c>
      <c r="K140" s="108"/>
    </row>
    <row r="141" spans="1:11" ht="12.75" customHeight="1" x14ac:dyDescent="0.3">
      <c r="A141" s="102" t="s">
        <v>3048</v>
      </c>
      <c r="B141" s="109">
        <v>0</v>
      </c>
      <c r="C141" s="109">
        <v>0</v>
      </c>
      <c r="D141" s="110">
        <v>0</v>
      </c>
      <c r="E141" s="111">
        <f>D141/czk_p_eur</f>
        <v>0</v>
      </c>
      <c r="F141" s="110"/>
      <c r="G141" s="110"/>
      <c r="H141" s="110">
        <f t="shared" ref="H141:H145" si="36">F141-G141</f>
        <v>0</v>
      </c>
      <c r="I141" s="112">
        <f t="shared" ref="I141:I145" si="37">H141-D141</f>
        <v>0</v>
      </c>
      <c r="J141" s="113"/>
      <c r="K141" s="108"/>
    </row>
    <row r="142" spans="1:11" ht="12.75" customHeight="1" x14ac:dyDescent="0.3">
      <c r="A142" s="102" t="s">
        <v>3049</v>
      </c>
      <c r="B142" s="109">
        <v>14760</v>
      </c>
      <c r="C142" s="109">
        <v>40000</v>
      </c>
      <c r="D142" s="110">
        <v>40000</v>
      </c>
      <c r="E142" s="111">
        <f>D142/czk_p_eur</f>
        <v>1600</v>
      </c>
      <c r="F142" s="110">
        <f>souhrny!K840</f>
        <v>825.94</v>
      </c>
      <c r="G142" s="110"/>
      <c r="H142" s="110">
        <f t="shared" si="36"/>
        <v>825.94</v>
      </c>
      <c r="I142" s="112">
        <f t="shared" si="37"/>
        <v>-39174.06</v>
      </c>
      <c r="J142" s="113">
        <f t="shared" si="34"/>
        <v>2.06485E-2</v>
      </c>
      <c r="K142" s="108"/>
    </row>
    <row r="143" spans="1:11" ht="12.75" customHeight="1" x14ac:dyDescent="0.3">
      <c r="A143" s="102" t="s">
        <v>3050</v>
      </c>
      <c r="B143" s="109">
        <v>26716</v>
      </c>
      <c r="C143" s="109">
        <v>100000</v>
      </c>
      <c r="D143" s="110">
        <v>100000</v>
      </c>
      <c r="E143" s="111">
        <f>D143/czk_p_eur</f>
        <v>4000</v>
      </c>
      <c r="F143" s="110">
        <f>souhrny!K844</f>
        <v>129100</v>
      </c>
      <c r="G143" s="110"/>
      <c r="H143" s="110">
        <f t="shared" si="36"/>
        <v>129100</v>
      </c>
      <c r="I143" s="112">
        <f t="shared" si="37"/>
        <v>29100</v>
      </c>
      <c r="J143" s="113">
        <f t="shared" si="34"/>
        <v>1.2909999999999999</v>
      </c>
      <c r="K143" s="108"/>
    </row>
    <row r="144" spans="1:11" ht="12.75" customHeight="1" x14ac:dyDescent="0.3">
      <c r="A144" s="102" t="s">
        <v>3051</v>
      </c>
      <c r="B144" s="109">
        <v>0</v>
      </c>
      <c r="C144" s="109">
        <v>30000</v>
      </c>
      <c r="D144" s="110">
        <v>30000</v>
      </c>
      <c r="E144" s="111">
        <f>D144/czk_p_eur</f>
        <v>1200</v>
      </c>
      <c r="F144" s="110"/>
      <c r="G144" s="110"/>
      <c r="H144" s="110">
        <f t="shared" si="36"/>
        <v>0</v>
      </c>
      <c r="I144" s="112">
        <f t="shared" si="37"/>
        <v>-30000</v>
      </c>
      <c r="J144" s="113">
        <f t="shared" si="34"/>
        <v>0</v>
      </c>
      <c r="K144" s="108"/>
    </row>
    <row r="145" spans="1:11" ht="12.75" customHeight="1" x14ac:dyDescent="0.3">
      <c r="A145" s="102" t="s">
        <v>3052</v>
      </c>
      <c r="B145" s="109">
        <v>0</v>
      </c>
      <c r="C145" s="109">
        <v>30000</v>
      </c>
      <c r="D145" s="110">
        <v>30000</v>
      </c>
      <c r="E145" s="111">
        <f>D145/czk_p_eur</f>
        <v>1200</v>
      </c>
      <c r="F145" s="110"/>
      <c r="G145" s="110"/>
      <c r="H145" s="110">
        <f t="shared" si="36"/>
        <v>0</v>
      </c>
      <c r="I145" s="112">
        <f t="shared" si="37"/>
        <v>-30000</v>
      </c>
      <c r="J145" s="113">
        <f t="shared" si="34"/>
        <v>0</v>
      </c>
      <c r="K145" s="108"/>
    </row>
    <row r="146" spans="1:11" ht="12.75" customHeight="1" x14ac:dyDescent="0.3">
      <c r="A146" s="57" t="s">
        <v>3053</v>
      </c>
      <c r="B146" s="115">
        <f>SUM(B147:B148)</f>
        <v>15358</v>
      </c>
      <c r="C146" s="115">
        <f>SUM(C147:C148)</f>
        <v>70000</v>
      </c>
      <c r="D146" s="117">
        <f>SUM(D147:D148)</f>
        <v>70000</v>
      </c>
      <c r="E146" s="107">
        <f>SUM(E147:E148)</f>
        <v>2800</v>
      </c>
      <c r="F146" s="117">
        <f t="shared" ref="F146:I146" si="38">SUM(F147:F148)</f>
        <v>13919.43</v>
      </c>
      <c r="G146" s="117">
        <f t="shared" si="38"/>
        <v>0</v>
      </c>
      <c r="H146" s="117">
        <f t="shared" si="38"/>
        <v>13919.43</v>
      </c>
      <c r="I146" s="117">
        <f t="shared" si="38"/>
        <v>-56080.57</v>
      </c>
      <c r="J146" s="179">
        <f>H146/D146</f>
        <v>0.198849</v>
      </c>
      <c r="K146" s="108"/>
    </row>
    <row r="147" spans="1:11" ht="12.75" customHeight="1" x14ac:dyDescent="0.3">
      <c r="A147" s="125" t="s">
        <v>3054</v>
      </c>
      <c r="B147" s="109">
        <v>3490</v>
      </c>
      <c r="C147" s="109">
        <v>40000</v>
      </c>
      <c r="D147" s="110">
        <v>40000</v>
      </c>
      <c r="E147" s="111">
        <f>D147/czk_p_eur</f>
        <v>1600</v>
      </c>
      <c r="F147" s="110">
        <f>souhrny!K861</f>
        <v>7694.43</v>
      </c>
      <c r="G147" s="110"/>
      <c r="H147" s="110">
        <f t="shared" ref="H147:H149" si="39">F147-G147</f>
        <v>7694.43</v>
      </c>
      <c r="I147" s="112">
        <f t="shared" ref="I147:I149" si="40">H147-D147</f>
        <v>-32305.57</v>
      </c>
      <c r="J147" s="113">
        <f t="shared" si="34"/>
        <v>0.19236075</v>
      </c>
      <c r="K147" s="108"/>
    </row>
    <row r="148" spans="1:11" ht="12.75" customHeight="1" x14ac:dyDescent="0.3">
      <c r="A148" s="125" t="s">
        <v>3055</v>
      </c>
      <c r="B148" s="109">
        <v>11868</v>
      </c>
      <c r="C148" s="109">
        <v>30000</v>
      </c>
      <c r="D148" s="110">
        <v>30000</v>
      </c>
      <c r="E148" s="111">
        <f>D148/czk_p_eur</f>
        <v>1200</v>
      </c>
      <c r="F148" s="110">
        <f>souhrny!K864</f>
        <v>6225</v>
      </c>
      <c r="G148" s="110"/>
      <c r="H148" s="110">
        <f t="shared" si="39"/>
        <v>6225</v>
      </c>
      <c r="I148" s="112">
        <f t="shared" si="40"/>
        <v>-23775</v>
      </c>
      <c r="J148" s="113">
        <f t="shared" si="34"/>
        <v>0.20749999999999999</v>
      </c>
      <c r="K148" s="108"/>
    </row>
    <row r="149" spans="1:11" ht="12.75" customHeight="1" x14ac:dyDescent="0.3">
      <c r="A149" s="57" t="s">
        <v>3056</v>
      </c>
      <c r="B149" s="109">
        <v>150000</v>
      </c>
      <c r="C149" s="109">
        <v>150000</v>
      </c>
      <c r="D149" s="110">
        <v>150000</v>
      </c>
      <c r="E149" s="111">
        <f>D149/czk_p_eur</f>
        <v>6000</v>
      </c>
      <c r="F149" s="110"/>
      <c r="G149" s="110"/>
      <c r="H149" s="110">
        <f t="shared" si="39"/>
        <v>0</v>
      </c>
      <c r="I149" s="112">
        <f t="shared" si="40"/>
        <v>-150000</v>
      </c>
      <c r="J149" s="113">
        <f t="shared" si="34"/>
        <v>0</v>
      </c>
      <c r="K149" s="108"/>
    </row>
    <row r="150" spans="1:11" ht="12.75" customHeight="1" x14ac:dyDescent="0.3">
      <c r="A150" s="57" t="s">
        <v>3057</v>
      </c>
      <c r="B150" s="115">
        <f>SUM(B151:B152)</f>
        <v>24424</v>
      </c>
      <c r="C150" s="115">
        <f>SUM(C151:C152)</f>
        <v>70000</v>
      </c>
      <c r="D150" s="117">
        <f>SUM(D151:D152)</f>
        <v>80000</v>
      </c>
      <c r="E150" s="107">
        <f>SUM(E151:E152)</f>
        <v>3200</v>
      </c>
      <c r="F150" s="117">
        <f t="shared" ref="F150:I150" si="41">SUM(F151:F152)</f>
        <v>77279.16</v>
      </c>
      <c r="G150" s="117">
        <f t="shared" si="41"/>
        <v>0</v>
      </c>
      <c r="H150" s="117">
        <f t="shared" si="41"/>
        <v>77279.16</v>
      </c>
      <c r="I150" s="117">
        <f t="shared" si="41"/>
        <v>-2720.84</v>
      </c>
      <c r="J150" s="179">
        <f>H150/D150</f>
        <v>0.96598950000000006</v>
      </c>
      <c r="K150" s="108"/>
    </row>
    <row r="151" spans="1:11" ht="12.75" customHeight="1" x14ac:dyDescent="0.3">
      <c r="A151" s="96" t="s">
        <v>3058</v>
      </c>
      <c r="B151" s="109">
        <v>24424</v>
      </c>
      <c r="C151" s="109">
        <v>40000</v>
      </c>
      <c r="D151" s="110">
        <v>40000</v>
      </c>
      <c r="E151" s="111">
        <f>D151/czk_p_eur</f>
        <v>1600</v>
      </c>
      <c r="F151" s="110">
        <f>souhrny!K876</f>
        <v>44923.21</v>
      </c>
      <c r="G151" s="110"/>
      <c r="H151" s="110">
        <f t="shared" ref="H151:H152" si="42">F151-G151</f>
        <v>44923.21</v>
      </c>
      <c r="I151" s="112">
        <f t="shared" ref="I151:I152" si="43">H151-D151</f>
        <v>4923.2099999999991</v>
      </c>
      <c r="J151" s="113">
        <f t="shared" si="34"/>
        <v>1.1230802499999999</v>
      </c>
      <c r="K151" s="108"/>
    </row>
    <row r="152" spans="1:11" ht="12.75" customHeight="1" x14ac:dyDescent="0.3">
      <c r="A152" s="96" t="s">
        <v>3059</v>
      </c>
      <c r="B152" s="109">
        <v>0</v>
      </c>
      <c r="C152" s="109">
        <v>30000</v>
      </c>
      <c r="D152" s="110">
        <v>40000</v>
      </c>
      <c r="E152" s="111">
        <f>D152/czk_p_eur</f>
        <v>1600</v>
      </c>
      <c r="F152" s="110">
        <f>souhrny!K883</f>
        <v>32355.95</v>
      </c>
      <c r="G152" s="110"/>
      <c r="H152" s="110">
        <f t="shared" si="42"/>
        <v>32355.95</v>
      </c>
      <c r="I152" s="112">
        <f t="shared" si="43"/>
        <v>-7644.0499999999993</v>
      </c>
      <c r="J152" s="113">
        <f t="shared" si="34"/>
        <v>0.80889875</v>
      </c>
      <c r="K152" s="108"/>
    </row>
    <row r="153" spans="1:11" ht="12.75" customHeight="1" x14ac:dyDescent="0.3">
      <c r="A153" s="57" t="s">
        <v>3060</v>
      </c>
      <c r="B153" s="117">
        <f>SUM(B154:B155)</f>
        <v>2467</v>
      </c>
      <c r="C153" s="115">
        <f>SUM(C154:C155)</f>
        <v>10000</v>
      </c>
      <c r="D153" s="117">
        <f>SUM(D154:D155)</f>
        <v>10000</v>
      </c>
      <c r="E153" s="107">
        <f>SUM(E154:E155)</f>
        <v>400</v>
      </c>
      <c r="F153" s="117">
        <f t="shared" ref="F153:I153" si="44">SUM(F154:F155)</f>
        <v>4080</v>
      </c>
      <c r="G153" s="117">
        <f t="shared" si="44"/>
        <v>0</v>
      </c>
      <c r="H153" s="117">
        <f t="shared" si="44"/>
        <v>4080</v>
      </c>
      <c r="I153" s="117">
        <f t="shared" si="44"/>
        <v>-5920</v>
      </c>
      <c r="J153" s="179">
        <f>H153/D153</f>
        <v>0.40799999999999997</v>
      </c>
      <c r="K153" s="108"/>
    </row>
    <row r="154" spans="1:11" ht="12.75" customHeight="1" x14ac:dyDescent="0.3">
      <c r="A154" s="96" t="s">
        <v>3061</v>
      </c>
      <c r="B154" s="109">
        <v>2467</v>
      </c>
      <c r="C154" s="109">
        <v>6000</v>
      </c>
      <c r="D154" s="110">
        <v>6000</v>
      </c>
      <c r="E154" s="111">
        <f>D154/czk_p_eur</f>
        <v>240</v>
      </c>
      <c r="F154" s="110">
        <f>souhrny!K885</f>
        <v>4080</v>
      </c>
      <c r="G154" s="110"/>
      <c r="H154" s="110">
        <f t="shared" ref="H154:H158" si="45">F154-G154</f>
        <v>4080</v>
      </c>
      <c r="I154" s="112">
        <f t="shared" ref="I154:I158" si="46">H154-D154</f>
        <v>-1920</v>
      </c>
      <c r="J154" s="113">
        <f t="shared" si="34"/>
        <v>0.68</v>
      </c>
      <c r="K154" s="108"/>
    </row>
    <row r="155" spans="1:11" ht="12.75" customHeight="1" x14ac:dyDescent="0.3">
      <c r="A155" s="96" t="s">
        <v>3062</v>
      </c>
      <c r="B155" s="109">
        <v>0</v>
      </c>
      <c r="C155" s="109">
        <v>4000</v>
      </c>
      <c r="D155" s="110">
        <v>4000</v>
      </c>
      <c r="E155" s="111">
        <f>D155/czk_p_eur</f>
        <v>160</v>
      </c>
      <c r="F155" s="110"/>
      <c r="G155" s="110"/>
      <c r="H155" s="110">
        <f t="shared" si="45"/>
        <v>0</v>
      </c>
      <c r="I155" s="112">
        <f t="shared" si="46"/>
        <v>-4000</v>
      </c>
      <c r="J155" s="113">
        <f t="shared" si="34"/>
        <v>0</v>
      </c>
      <c r="K155" s="108"/>
    </row>
    <row r="156" spans="1:11" ht="12.75" customHeight="1" x14ac:dyDescent="0.3">
      <c r="A156" s="57" t="s">
        <v>3063</v>
      </c>
      <c r="B156" s="109">
        <v>43249</v>
      </c>
      <c r="C156" s="109">
        <v>60000</v>
      </c>
      <c r="D156" s="110">
        <v>50000</v>
      </c>
      <c r="E156" s="111">
        <f>D156/czk_p_eur</f>
        <v>2000</v>
      </c>
      <c r="F156" s="110">
        <f>souhrny!K893</f>
        <v>44027.789999999994</v>
      </c>
      <c r="G156" s="110"/>
      <c r="H156" s="110">
        <f t="shared" si="45"/>
        <v>44027.789999999994</v>
      </c>
      <c r="I156" s="112">
        <f t="shared" si="46"/>
        <v>-5972.2100000000064</v>
      </c>
      <c r="J156" s="113">
        <f t="shared" si="34"/>
        <v>0.88055579999999989</v>
      </c>
      <c r="K156" s="108"/>
    </row>
    <row r="157" spans="1:11" ht="12.75" customHeight="1" x14ac:dyDescent="0.3">
      <c r="A157" s="57" t="s">
        <v>3064</v>
      </c>
      <c r="B157" s="109">
        <v>40897</v>
      </c>
      <c r="C157" s="109">
        <v>100000</v>
      </c>
      <c r="D157" s="110">
        <v>95000</v>
      </c>
      <c r="E157" s="111">
        <f>D157/czk_p_eur</f>
        <v>3800</v>
      </c>
      <c r="F157" s="110"/>
      <c r="G157" s="110">
        <f>souhrny!K896</f>
        <v>1.65</v>
      </c>
      <c r="H157" s="110">
        <f t="shared" si="45"/>
        <v>-1.65</v>
      </c>
      <c r="I157" s="112">
        <f t="shared" si="46"/>
        <v>-95001.65</v>
      </c>
      <c r="J157" s="113">
        <f t="shared" si="34"/>
        <v>-1.7368421052631577E-5</v>
      </c>
      <c r="K157" s="108"/>
    </row>
    <row r="158" spans="1:11" ht="12.75" customHeight="1" x14ac:dyDescent="0.3">
      <c r="A158" s="122" t="s">
        <v>3065</v>
      </c>
      <c r="B158" s="126">
        <v>800</v>
      </c>
      <c r="C158" s="126">
        <v>15000</v>
      </c>
      <c r="D158" s="127">
        <v>10000</v>
      </c>
      <c r="E158" s="111">
        <f t="shared" ref="E158" si="47">D158/czk_p_eur</f>
        <v>400</v>
      </c>
      <c r="F158" s="127">
        <f>souhrny!K906</f>
        <v>11744</v>
      </c>
      <c r="G158" s="127"/>
      <c r="H158" s="110">
        <f t="shared" si="45"/>
        <v>11744</v>
      </c>
      <c r="I158" s="112">
        <f t="shared" si="46"/>
        <v>1744</v>
      </c>
      <c r="J158" s="113">
        <f t="shared" si="34"/>
        <v>1.1744000000000001</v>
      </c>
      <c r="K158" s="108"/>
    </row>
    <row r="159" spans="1:11" ht="12.75" customHeight="1" x14ac:dyDescent="0.3">
      <c r="A159" s="57" t="s">
        <v>3066</v>
      </c>
      <c r="B159" s="117">
        <f>SUM(B160:B161)</f>
        <v>17161</v>
      </c>
      <c r="C159" s="115">
        <f>SUM(C160:C161)</f>
        <v>15000</v>
      </c>
      <c r="D159" s="117">
        <f>SUM(D160:D161)</f>
        <v>15000</v>
      </c>
      <c r="E159" s="107">
        <f>SUM(E160:E161)</f>
        <v>600</v>
      </c>
      <c r="F159" s="117">
        <f t="shared" ref="F159:I159" si="48">SUM(F160:F161)</f>
        <v>0</v>
      </c>
      <c r="G159" s="117">
        <f t="shared" si="48"/>
        <v>0</v>
      </c>
      <c r="H159" s="117">
        <f t="shared" si="48"/>
        <v>0</v>
      </c>
      <c r="I159" s="117">
        <f t="shared" si="48"/>
        <v>-15000</v>
      </c>
      <c r="J159" s="179">
        <f>H159/D159</f>
        <v>0</v>
      </c>
      <c r="K159" s="108"/>
    </row>
    <row r="160" spans="1:11" ht="12.75" customHeight="1" x14ac:dyDescent="0.3">
      <c r="A160" s="128" t="s">
        <v>3067</v>
      </c>
      <c r="B160" s="109">
        <v>17161</v>
      </c>
      <c r="C160" s="109">
        <v>11000</v>
      </c>
      <c r="D160" s="110">
        <v>11000</v>
      </c>
      <c r="E160" s="111">
        <f>D160/czk_p_eur</f>
        <v>440</v>
      </c>
      <c r="F160" s="110"/>
      <c r="G160" s="110"/>
      <c r="H160" s="110">
        <f t="shared" ref="H160:H161" si="49">F160-G160</f>
        <v>0</v>
      </c>
      <c r="I160" s="112">
        <f t="shared" ref="I160:I161" si="50">H160-D160</f>
        <v>-11000</v>
      </c>
      <c r="J160" s="113">
        <f t="shared" si="34"/>
        <v>0</v>
      </c>
      <c r="K160" s="108"/>
    </row>
    <row r="161" spans="1:29" ht="12.75" customHeight="1" x14ac:dyDescent="0.3">
      <c r="A161" s="128" t="s">
        <v>3068</v>
      </c>
      <c r="B161" s="109">
        <v>0</v>
      </c>
      <c r="C161" s="109">
        <v>4000</v>
      </c>
      <c r="D161" s="110">
        <v>4000</v>
      </c>
      <c r="E161" s="111">
        <f>D161/czk_p_eur</f>
        <v>160</v>
      </c>
      <c r="F161" s="110"/>
      <c r="G161" s="110"/>
      <c r="H161" s="110">
        <f t="shared" si="49"/>
        <v>0</v>
      </c>
      <c r="I161" s="112">
        <f t="shared" si="50"/>
        <v>-4000</v>
      </c>
      <c r="J161" s="113">
        <f t="shared" si="34"/>
        <v>0</v>
      </c>
      <c r="K161" s="108"/>
    </row>
    <row r="162" spans="1:29" ht="12.75" customHeight="1" x14ac:dyDescent="0.3">
      <c r="A162" s="57" t="s">
        <v>3069</v>
      </c>
      <c r="B162" s="115">
        <f>SUM(B163:B164)</f>
        <v>0</v>
      </c>
      <c r="C162" s="115">
        <f>SUM(C163:C164)</f>
        <v>15000</v>
      </c>
      <c r="D162" s="117">
        <f>SUM(D163:D164)</f>
        <v>15000</v>
      </c>
      <c r="E162" s="107">
        <f>SUM(E163:E164)</f>
        <v>600</v>
      </c>
      <c r="F162" s="117">
        <f t="shared" ref="F162:I162" si="51">SUM(F163:F164)</f>
        <v>3629.66</v>
      </c>
      <c r="G162" s="117">
        <f t="shared" si="51"/>
        <v>0</v>
      </c>
      <c r="H162" s="117">
        <f t="shared" si="51"/>
        <v>3629.66</v>
      </c>
      <c r="I162" s="117">
        <f t="shared" si="51"/>
        <v>-11370.34</v>
      </c>
      <c r="J162" s="179">
        <f>H162/D162</f>
        <v>0.24197733333333332</v>
      </c>
      <c r="K162" s="108"/>
    </row>
    <row r="163" spans="1:29" ht="12.75" customHeight="1" x14ac:dyDescent="0.3">
      <c r="A163" s="128" t="s">
        <v>3070</v>
      </c>
      <c r="B163" s="109">
        <v>0</v>
      </c>
      <c r="C163" s="109">
        <v>6000</v>
      </c>
      <c r="D163" s="110">
        <v>6000</v>
      </c>
      <c r="E163" s="111">
        <f>D163/czk_p_eur</f>
        <v>240</v>
      </c>
      <c r="F163" s="110">
        <f>souhrny!K908</f>
        <v>3629.66</v>
      </c>
      <c r="G163" s="110"/>
      <c r="H163" s="110">
        <f t="shared" ref="H163:H164" si="52">F163-G163</f>
        <v>3629.66</v>
      </c>
      <c r="I163" s="112">
        <f t="shared" ref="I163:I164" si="53">H163-D163</f>
        <v>-2370.34</v>
      </c>
      <c r="J163" s="113">
        <f t="shared" si="34"/>
        <v>0.60494333333333328</v>
      </c>
      <c r="K163" s="108"/>
    </row>
    <row r="164" spans="1:29" ht="12.75" customHeight="1" x14ac:dyDescent="0.3">
      <c r="A164" s="128" t="s">
        <v>3071</v>
      </c>
      <c r="B164" s="109">
        <v>0</v>
      </c>
      <c r="C164" s="109">
        <v>9000</v>
      </c>
      <c r="D164" s="110">
        <v>9000</v>
      </c>
      <c r="E164" s="111">
        <f>D164/czk_p_eur</f>
        <v>360</v>
      </c>
      <c r="F164" s="110"/>
      <c r="G164" s="110"/>
      <c r="H164" s="110">
        <f t="shared" si="52"/>
        <v>0</v>
      </c>
      <c r="I164" s="112">
        <f t="shared" si="53"/>
        <v>-9000</v>
      </c>
      <c r="J164" s="113">
        <f t="shared" si="34"/>
        <v>0</v>
      </c>
      <c r="K164" s="108"/>
    </row>
    <row r="165" spans="1:29" ht="12.75" customHeight="1" x14ac:dyDescent="0.3">
      <c r="A165" s="57" t="s">
        <v>3072</v>
      </c>
      <c r="B165" s="115">
        <f>SUM(B166:B167)</f>
        <v>0</v>
      </c>
      <c r="C165" s="115">
        <f>SUM(C166:C167)</f>
        <v>10000</v>
      </c>
      <c r="D165" s="117">
        <f>SUM(D166:D167)</f>
        <v>10000</v>
      </c>
      <c r="E165" s="107">
        <f>SUM(E166:E167)</f>
        <v>400</v>
      </c>
      <c r="F165" s="117">
        <f t="shared" ref="F165:I165" si="54">SUM(F166:F167)</f>
        <v>0</v>
      </c>
      <c r="G165" s="117">
        <f t="shared" si="54"/>
        <v>0</v>
      </c>
      <c r="H165" s="117">
        <f t="shared" si="54"/>
        <v>0</v>
      </c>
      <c r="I165" s="117">
        <f t="shared" si="54"/>
        <v>-10000</v>
      </c>
      <c r="J165" s="179">
        <f>H165/D165</f>
        <v>0</v>
      </c>
      <c r="K165" s="108"/>
    </row>
    <row r="166" spans="1:29" ht="12.75" customHeight="1" x14ac:dyDescent="0.3">
      <c r="A166" s="128" t="s">
        <v>3073</v>
      </c>
      <c r="B166" s="109">
        <v>0</v>
      </c>
      <c r="C166" s="109">
        <v>6000</v>
      </c>
      <c r="D166" s="110">
        <v>6000</v>
      </c>
      <c r="E166" s="111">
        <f>D166/czk_p_eur</f>
        <v>240</v>
      </c>
      <c r="F166" s="110"/>
      <c r="G166" s="110"/>
      <c r="H166" s="110">
        <f t="shared" ref="H166:H170" si="55">F166-G166</f>
        <v>0</v>
      </c>
      <c r="I166" s="112">
        <f t="shared" ref="I166:I170" si="56">H166-D166</f>
        <v>-6000</v>
      </c>
      <c r="J166" s="113">
        <f t="shared" si="34"/>
        <v>0</v>
      </c>
      <c r="K166" s="108"/>
    </row>
    <row r="167" spans="1:29" ht="12.75" customHeight="1" x14ac:dyDescent="0.3">
      <c r="A167" s="128" t="s">
        <v>3074</v>
      </c>
      <c r="B167" s="109">
        <v>0</v>
      </c>
      <c r="C167" s="109">
        <v>4000</v>
      </c>
      <c r="D167" s="110">
        <v>4000</v>
      </c>
      <c r="E167" s="111">
        <f>D167/czk_p_eur</f>
        <v>160</v>
      </c>
      <c r="F167" s="110"/>
      <c r="G167" s="110"/>
      <c r="H167" s="110">
        <f t="shared" si="55"/>
        <v>0</v>
      </c>
      <c r="I167" s="112">
        <f t="shared" si="56"/>
        <v>-4000</v>
      </c>
      <c r="J167" s="113">
        <f t="shared" si="34"/>
        <v>0</v>
      </c>
      <c r="K167" s="108"/>
    </row>
    <row r="168" spans="1:29" ht="12.75" customHeight="1" x14ac:dyDescent="0.3">
      <c r="A168" s="57" t="s">
        <v>3075</v>
      </c>
      <c r="B168" s="109">
        <v>4993</v>
      </c>
      <c r="C168" s="109">
        <v>30000</v>
      </c>
      <c r="D168" s="110">
        <v>40000</v>
      </c>
      <c r="E168" s="111">
        <f>D168/czk_p_eur</f>
        <v>1600</v>
      </c>
      <c r="F168" s="110">
        <f>souhrny!K911</f>
        <v>15656</v>
      </c>
      <c r="G168" s="110"/>
      <c r="H168" s="110">
        <f t="shared" si="55"/>
        <v>15656</v>
      </c>
      <c r="I168" s="112">
        <f t="shared" si="56"/>
        <v>-24344</v>
      </c>
      <c r="J168" s="113">
        <f t="shared" si="34"/>
        <v>0.39140000000000003</v>
      </c>
      <c r="K168" s="108"/>
    </row>
    <row r="169" spans="1:29" ht="12.75" customHeight="1" x14ac:dyDescent="0.3">
      <c r="A169" s="129" t="s">
        <v>3076</v>
      </c>
      <c r="B169" s="109">
        <v>0</v>
      </c>
      <c r="C169" s="109">
        <v>0</v>
      </c>
      <c r="D169" s="110">
        <v>0</v>
      </c>
      <c r="E169" s="111">
        <f>D169/czk_p_eur</f>
        <v>0</v>
      </c>
      <c r="F169" s="110"/>
      <c r="G169" s="110"/>
      <c r="H169" s="110">
        <f t="shared" si="55"/>
        <v>0</v>
      </c>
      <c r="I169" s="112">
        <f t="shared" si="56"/>
        <v>0</v>
      </c>
      <c r="J169" s="113"/>
      <c r="K169" s="108"/>
    </row>
    <row r="170" spans="1:29" ht="15" customHeight="1" x14ac:dyDescent="0.3">
      <c r="A170" s="57" t="s">
        <v>3077</v>
      </c>
      <c r="B170" s="109">
        <v>26948</v>
      </c>
      <c r="C170" s="109">
        <v>200000</v>
      </c>
      <c r="D170" s="110">
        <v>100000</v>
      </c>
      <c r="E170" s="111">
        <f>D170/czk_p_eur</f>
        <v>4000</v>
      </c>
      <c r="F170" s="110">
        <f>souhrny!K916</f>
        <v>189273.5</v>
      </c>
      <c r="G170" s="110"/>
      <c r="H170" s="110">
        <f t="shared" si="55"/>
        <v>189273.5</v>
      </c>
      <c r="I170" s="112">
        <f t="shared" si="56"/>
        <v>89273.5</v>
      </c>
      <c r="J170" s="113">
        <f t="shared" si="34"/>
        <v>1.8927350000000001</v>
      </c>
      <c r="K170" s="108"/>
    </row>
    <row r="171" spans="1:29" ht="15.75" customHeight="1" x14ac:dyDescent="0.3">
      <c r="A171" s="105" t="s">
        <v>3078</v>
      </c>
      <c r="B171" s="130">
        <f>B172+B173+B176</f>
        <v>1583231</v>
      </c>
      <c r="C171" s="131">
        <f>C172+C173+C176</f>
        <v>1332939</v>
      </c>
      <c r="D171" s="130">
        <f>D172+D173+D176</f>
        <v>1320630</v>
      </c>
      <c r="E171" s="107">
        <f>E172+E173+E176</f>
        <v>52825.2</v>
      </c>
      <c r="F171" s="130">
        <f t="shared" ref="F171:I171" si="57">F172+F173+F176</f>
        <v>1819996.75</v>
      </c>
      <c r="G171" s="130">
        <f t="shared" si="57"/>
        <v>0</v>
      </c>
      <c r="H171" s="130">
        <f t="shared" si="57"/>
        <v>1819996.75</v>
      </c>
      <c r="I171" s="130">
        <f t="shared" si="57"/>
        <v>499366.75000000006</v>
      </c>
      <c r="J171" s="179">
        <f>H171/D171</f>
        <v>1.378127673913208</v>
      </c>
      <c r="K171" s="108"/>
    </row>
    <row r="172" spans="1:29" ht="12.75" customHeight="1" x14ac:dyDescent="0.3">
      <c r="A172" s="67" t="s">
        <v>3079</v>
      </c>
      <c r="B172" s="126">
        <v>1130492</v>
      </c>
      <c r="C172" s="126">
        <v>1021175</v>
      </c>
      <c r="D172" s="127">
        <v>1011601</v>
      </c>
      <c r="E172" s="111">
        <f>D172/czk_p_eur</f>
        <v>40464.04</v>
      </c>
      <c r="F172" s="127">
        <f>souhrny!K918</f>
        <v>1187964.33</v>
      </c>
      <c r="G172" s="127"/>
      <c r="H172" s="110">
        <f t="shared" ref="H172" si="58">F172-G172</f>
        <v>1187964.33</v>
      </c>
      <c r="I172" s="112">
        <f t="shared" ref="I172" si="59">H172-D172</f>
        <v>176363.33000000007</v>
      </c>
      <c r="J172" s="113">
        <f t="shared" si="34"/>
        <v>1.1743408023519155</v>
      </c>
      <c r="K172" s="108"/>
    </row>
    <row r="173" spans="1:29" ht="12.75" customHeight="1" x14ac:dyDescent="0.3">
      <c r="A173" s="67" t="s">
        <v>3080</v>
      </c>
      <c r="B173" s="132">
        <f>SUM(B174:B175)</f>
        <v>396310</v>
      </c>
      <c r="C173" s="132">
        <f>SUM(C174:C175)</f>
        <v>291764</v>
      </c>
      <c r="D173" s="133">
        <f>SUM(D174:D175)</f>
        <v>289029</v>
      </c>
      <c r="E173" s="107">
        <f>SUM(E174:E175)</f>
        <v>11561.16</v>
      </c>
      <c r="F173" s="133">
        <f t="shared" ref="F173:I173" si="60">SUM(F174:F175)</f>
        <v>334521.03000000003</v>
      </c>
      <c r="G173" s="133">
        <f t="shared" si="60"/>
        <v>0</v>
      </c>
      <c r="H173" s="133">
        <f t="shared" si="60"/>
        <v>334521.03000000003</v>
      </c>
      <c r="I173" s="133">
        <f t="shared" si="60"/>
        <v>45492.030000000028</v>
      </c>
      <c r="J173" s="179">
        <f>H173/D173</f>
        <v>1.157396074442357</v>
      </c>
      <c r="K173" s="108"/>
    </row>
    <row r="174" spans="1:29" ht="12.75" customHeight="1" x14ac:dyDescent="0.3">
      <c r="A174" s="134" t="s">
        <v>3081</v>
      </c>
      <c r="B174" s="126">
        <v>322998</v>
      </c>
      <c r="C174" s="126">
        <v>291764</v>
      </c>
      <c r="D174" s="127">
        <v>289029</v>
      </c>
      <c r="E174" s="111">
        <f>D174/czk_p_eur</f>
        <v>11561.16</v>
      </c>
      <c r="F174" s="127">
        <f>souhrny!K920</f>
        <v>334521.03000000003</v>
      </c>
      <c r="G174" s="127"/>
      <c r="H174" s="110">
        <f t="shared" ref="H174:H176" si="61">F174-G174</f>
        <v>334521.03000000003</v>
      </c>
      <c r="I174" s="112">
        <f t="shared" ref="I174:I176" si="62">H174-D174</f>
        <v>45492.030000000028</v>
      </c>
      <c r="J174" s="113">
        <f t="shared" si="34"/>
        <v>1.157396074442357</v>
      </c>
      <c r="K174" s="108"/>
    </row>
    <row r="175" spans="1:29" ht="12.75" customHeight="1" x14ac:dyDescent="0.3">
      <c r="A175" s="134" t="s">
        <v>3082</v>
      </c>
      <c r="B175" s="126">
        <v>73312</v>
      </c>
      <c r="C175" s="126">
        <v>0</v>
      </c>
      <c r="D175" s="127">
        <v>0</v>
      </c>
      <c r="E175" s="111">
        <f>D175/czk_p_eur</f>
        <v>0</v>
      </c>
      <c r="F175" s="127"/>
      <c r="G175" s="127"/>
      <c r="H175" s="110">
        <f t="shared" si="61"/>
        <v>0</v>
      </c>
      <c r="I175" s="112">
        <f t="shared" si="62"/>
        <v>0</v>
      </c>
      <c r="J175" s="113"/>
      <c r="K175" s="108"/>
      <c r="AC175" s="18" t="s">
        <v>3083</v>
      </c>
    </row>
    <row r="176" spans="1:29" ht="12.75" customHeight="1" x14ac:dyDescent="0.3">
      <c r="A176" s="122" t="s">
        <v>3084</v>
      </c>
      <c r="B176" s="126">
        <v>56429</v>
      </c>
      <c r="C176" s="126">
        <v>20000</v>
      </c>
      <c r="D176" s="127">
        <v>20000</v>
      </c>
      <c r="E176" s="111">
        <f>D176/czk_p_eur</f>
        <v>800</v>
      </c>
      <c r="F176" s="127">
        <f>souhrny!K932</f>
        <v>297511.38999999996</v>
      </c>
      <c r="G176" s="127"/>
      <c r="H176" s="110">
        <f t="shared" si="61"/>
        <v>297511.38999999996</v>
      </c>
      <c r="I176" s="112">
        <f t="shared" si="62"/>
        <v>277511.38999999996</v>
      </c>
      <c r="J176" s="113">
        <f t="shared" si="34"/>
        <v>14.875569499999997</v>
      </c>
      <c r="K176" s="108"/>
    </row>
    <row r="177" spans="1:11" ht="12.75" customHeight="1" x14ac:dyDescent="0.3">
      <c r="A177" s="135" t="s">
        <v>3085</v>
      </c>
      <c r="B177" s="136">
        <f t="shared" ref="B177:I177" si="63">B94+B121+B171</f>
        <v>10509276</v>
      </c>
      <c r="C177" s="136">
        <f t="shared" si="63"/>
        <v>11516427</v>
      </c>
      <c r="D177" s="136">
        <f t="shared" si="63"/>
        <v>4946630</v>
      </c>
      <c r="E177" s="107">
        <f t="shared" si="63"/>
        <v>491325.2</v>
      </c>
      <c r="F177" s="136">
        <f>F94+F121+F171</f>
        <v>7056785.9500000002</v>
      </c>
      <c r="G177" s="136">
        <f>G94+G121+G171</f>
        <v>210594.55000000002</v>
      </c>
      <c r="H177" s="136">
        <f>H94+H121+H171</f>
        <v>4334866.96</v>
      </c>
      <c r="I177" s="136">
        <f t="shared" si="63"/>
        <v>-611763.04000000027</v>
      </c>
      <c r="J177" s="137">
        <f t="shared" si="34"/>
        <v>0.87632730970377815</v>
      </c>
      <c r="K177" s="108"/>
    </row>
    <row r="178" spans="1:11" ht="15.75" customHeight="1" x14ac:dyDescent="0.3">
      <c r="A178" s="135" t="s">
        <v>3086</v>
      </c>
      <c r="B178" s="136">
        <f t="shared" ref="B178:E178" si="64">B88-B177</f>
        <v>-201004</v>
      </c>
      <c r="C178" s="136">
        <f t="shared" si="64"/>
        <v>-139867</v>
      </c>
      <c r="D178" s="136">
        <f t="shared" si="64"/>
        <v>310370</v>
      </c>
      <c r="E178" s="107">
        <f t="shared" si="64"/>
        <v>-281045.2</v>
      </c>
      <c r="F178" s="136">
        <f>F88-F177</f>
        <v>-2030955.1599999983</v>
      </c>
      <c r="G178" s="136">
        <f>G88-G177</f>
        <v>636291.86</v>
      </c>
      <c r="H178" s="136">
        <f>H88+1275.47-H177</f>
        <v>231841.86000000127</v>
      </c>
      <c r="I178" s="136">
        <f t="shared" ref="I178:I181" si="65">H178-D178</f>
        <v>-78528.139999998733</v>
      </c>
      <c r="J178" s="137">
        <f t="shared" si="34"/>
        <v>0.7469854045171932</v>
      </c>
      <c r="K178" s="108"/>
    </row>
    <row r="179" spans="1:11" ht="15.75" hidden="1" customHeight="1" x14ac:dyDescent="0.3">
      <c r="A179" s="105" t="s">
        <v>3087</v>
      </c>
      <c r="B179" s="136">
        <f t="shared" ref="B179:H179" si="66">B177-B123</f>
        <v>3952121</v>
      </c>
      <c r="C179" s="136">
        <f t="shared" si="66"/>
        <v>4198939</v>
      </c>
      <c r="D179" s="136">
        <f t="shared" si="66"/>
        <v>-2429870</v>
      </c>
      <c r="E179" s="107">
        <f t="shared" si="66"/>
        <v>196265.2</v>
      </c>
      <c r="F179" s="136">
        <f t="shared" si="66"/>
        <v>4524009.9000000004</v>
      </c>
      <c r="G179" s="136">
        <f t="shared" si="66"/>
        <v>189142.94000000003</v>
      </c>
      <c r="H179" s="136">
        <f t="shared" si="66"/>
        <v>1823542.52</v>
      </c>
      <c r="I179" s="180">
        <f t="shared" si="65"/>
        <v>4253412.5199999996</v>
      </c>
      <c r="J179" s="137">
        <f t="shared" si="34"/>
        <v>-0.75046916913250505</v>
      </c>
    </row>
    <row r="180" spans="1:11" ht="15.75" hidden="1" customHeight="1" x14ac:dyDescent="0.3">
      <c r="A180" s="105" t="s">
        <v>3088</v>
      </c>
      <c r="B180" s="136">
        <f t="shared" ref="B180:G180" si="67">B88-B84-B179-B90</f>
        <v>63466</v>
      </c>
      <c r="C180" s="136">
        <f t="shared" si="67"/>
        <v>-140859</v>
      </c>
      <c r="D180" s="136">
        <f t="shared" si="67"/>
        <v>7686870</v>
      </c>
      <c r="E180" s="107">
        <f t="shared" si="67"/>
        <v>14014.799999999988</v>
      </c>
      <c r="F180" s="136">
        <f t="shared" si="67"/>
        <v>472978.84000000171</v>
      </c>
      <c r="G180" s="136">
        <f t="shared" si="67"/>
        <v>-54686.59</v>
      </c>
      <c r="H180" s="136">
        <f>H88-H84-H179-H90-H75</f>
        <v>2733720.0900000017</v>
      </c>
      <c r="I180" s="139">
        <f t="shared" si="65"/>
        <v>-4953149.9099999983</v>
      </c>
      <c r="J180" s="137">
        <f t="shared" si="34"/>
        <v>0.35563501008863185</v>
      </c>
    </row>
    <row r="181" spans="1:11" ht="15.75" hidden="1" customHeight="1" x14ac:dyDescent="0.3">
      <c r="A181" s="105" t="s">
        <v>3089</v>
      </c>
      <c r="B181" s="136">
        <v>-264470</v>
      </c>
      <c r="C181" s="136">
        <f t="shared" ref="C181:H181" si="68">C84-C123+C90</f>
        <v>992</v>
      </c>
      <c r="D181" s="136">
        <f t="shared" si="68"/>
        <v>-7376500</v>
      </c>
      <c r="E181" s="107">
        <f t="shared" si="68"/>
        <v>-295060</v>
      </c>
      <c r="F181" s="136">
        <f t="shared" si="68"/>
        <v>-2503934</v>
      </c>
      <c r="G181" s="136">
        <f t="shared" si="68"/>
        <v>690978.45</v>
      </c>
      <c r="H181" s="136">
        <f t="shared" si="68"/>
        <v>-2511324.44</v>
      </c>
      <c r="I181" s="139">
        <f t="shared" si="65"/>
        <v>4865175.5600000005</v>
      </c>
      <c r="J181" s="137">
        <f t="shared" si="34"/>
        <v>0.34044932420524637</v>
      </c>
    </row>
    <row r="182" spans="1:11" ht="15.75" customHeight="1" thickBot="1" x14ac:dyDescent="0.35">
      <c r="A182" s="138" t="s">
        <v>3090</v>
      </c>
      <c r="B182" s="139">
        <f t="shared" ref="B182:G182" si="69">B85+B88-B177</f>
        <v>9102209</v>
      </c>
      <c r="C182" s="139">
        <f t="shared" si="69"/>
        <v>3532493</v>
      </c>
      <c r="D182" s="139">
        <f t="shared" si="69"/>
        <v>690370</v>
      </c>
      <c r="E182" s="140">
        <f t="shared" si="69"/>
        <v>-265845.2</v>
      </c>
      <c r="F182" s="139">
        <f t="shared" si="69"/>
        <v>6017232.200000002</v>
      </c>
      <c r="G182" s="139">
        <f t="shared" si="69"/>
        <v>14565197.77</v>
      </c>
      <c r="H182" s="139">
        <v>961682</v>
      </c>
      <c r="I182" s="139">
        <f>H182-D182</f>
        <v>271312</v>
      </c>
      <c r="J182" s="137">
        <f t="shared" si="34"/>
        <v>1.3929950606196677</v>
      </c>
    </row>
    <row r="183" spans="1:11" hidden="1" x14ac:dyDescent="0.3">
      <c r="A183" s="141"/>
      <c r="B183" s="142"/>
      <c r="C183" s="143"/>
      <c r="D183" s="144"/>
      <c r="E183" s="82"/>
      <c r="F183" s="144"/>
      <c r="G183" s="144"/>
      <c r="H183" s="144"/>
      <c r="I183" s="144"/>
      <c r="J183" s="144"/>
    </row>
    <row r="184" spans="1:11" ht="15.5" hidden="1" thickBot="1" x14ac:dyDescent="0.35">
      <c r="A184" s="190" t="s">
        <v>3091</v>
      </c>
      <c r="B184" s="190"/>
      <c r="C184" s="190"/>
      <c r="D184" s="190"/>
      <c r="E184" s="190"/>
      <c r="F184" s="19"/>
      <c r="G184" s="20"/>
      <c r="H184" s="5"/>
      <c r="I184" s="5"/>
      <c r="J184" s="5"/>
    </row>
    <row r="185" spans="1:11" ht="26" hidden="1" x14ac:dyDescent="0.3">
      <c r="A185" s="191" t="s">
        <v>3092</v>
      </c>
      <c r="B185" s="83" t="s">
        <v>2970</v>
      </c>
      <c r="C185" s="83" t="s">
        <v>2971</v>
      </c>
      <c r="D185" s="83" t="s">
        <v>2971</v>
      </c>
      <c r="E185" s="84" t="s">
        <v>2971</v>
      </c>
      <c r="F185" s="83" t="s">
        <v>2972</v>
      </c>
      <c r="G185" s="83" t="s">
        <v>2973</v>
      </c>
      <c r="H185" s="83" t="s">
        <v>2970</v>
      </c>
      <c r="I185" s="83" t="s">
        <v>2974</v>
      </c>
      <c r="J185" s="85" t="s">
        <v>2975</v>
      </c>
      <c r="K185" s="145"/>
    </row>
    <row r="186" spans="1:11" hidden="1" x14ac:dyDescent="0.3">
      <c r="A186" s="192"/>
      <c r="B186" s="86" t="s">
        <v>2976</v>
      </c>
      <c r="C186" s="86" t="s">
        <v>2977</v>
      </c>
      <c r="D186" s="86" t="s">
        <v>2978</v>
      </c>
      <c r="E186" s="87" t="s">
        <v>2978</v>
      </c>
      <c r="F186" s="86" t="s">
        <v>2978</v>
      </c>
      <c r="G186" s="86" t="s">
        <v>2978</v>
      </c>
      <c r="H186" s="86" t="s">
        <v>2978</v>
      </c>
      <c r="I186" s="86" t="s">
        <v>2978</v>
      </c>
      <c r="J186" s="86" t="s">
        <v>2978</v>
      </c>
    </row>
    <row r="187" spans="1:11" ht="13.5" hidden="1" thickBot="1" x14ac:dyDescent="0.35">
      <c r="A187" s="193"/>
      <c r="B187" s="88" t="s">
        <v>2980</v>
      </c>
      <c r="C187" s="88" t="s">
        <v>2980</v>
      </c>
      <c r="D187" s="88" t="s">
        <v>2980</v>
      </c>
      <c r="E187" s="88" t="s">
        <v>2981</v>
      </c>
      <c r="F187" s="88" t="s">
        <v>2980</v>
      </c>
      <c r="G187" s="88" t="s">
        <v>2980</v>
      </c>
      <c r="H187" s="88" t="s">
        <v>2980</v>
      </c>
      <c r="I187" s="88" t="s">
        <v>2980</v>
      </c>
      <c r="J187" s="88" t="s">
        <v>2982</v>
      </c>
    </row>
    <row r="188" spans="1:11" ht="14.5" hidden="1" x14ac:dyDescent="0.35">
      <c r="A188" s="194" t="s">
        <v>3093</v>
      </c>
      <c r="B188" s="195"/>
      <c r="C188" s="195"/>
      <c r="D188" s="195"/>
      <c r="E188" s="196"/>
      <c r="F188" s="146"/>
      <c r="G188" s="20"/>
      <c r="H188" s="5"/>
      <c r="I188" s="5"/>
      <c r="J188" s="5"/>
    </row>
    <row r="189" spans="1:11" hidden="1" x14ac:dyDescent="0.3">
      <c r="A189" s="114" t="s">
        <v>3094</v>
      </c>
      <c r="B189" s="147">
        <v>4972793</v>
      </c>
      <c r="C189" s="147">
        <v>6200000</v>
      </c>
      <c r="D189" s="148">
        <f>E189*czk_p_eur</f>
        <v>6250000</v>
      </c>
      <c r="E189" s="149">
        <v>250000</v>
      </c>
      <c r="F189" s="148">
        <f>souhrny!K936+souhrny!K937</f>
        <v>8282.5</v>
      </c>
      <c r="G189" s="148">
        <f>souhrny!K980</f>
        <v>172181.5</v>
      </c>
      <c r="H189" s="150">
        <f>F189-G189</f>
        <v>-163899</v>
      </c>
      <c r="I189" s="150">
        <f>H189-D189</f>
        <v>-6413899</v>
      </c>
      <c r="J189" s="151">
        <f t="shared" ref="J189:J192" si="70">H189/D189</f>
        <v>-2.6223840000000002E-2</v>
      </c>
    </row>
    <row r="190" spans="1:11" hidden="1" x14ac:dyDescent="0.3">
      <c r="A190" s="114" t="s">
        <v>3095</v>
      </c>
      <c r="B190" s="147">
        <v>942919</v>
      </c>
      <c r="C190" s="147">
        <v>741520</v>
      </c>
      <c r="D190" s="148">
        <f>E190*czk_p_eur</f>
        <v>747500</v>
      </c>
      <c r="E190" s="149">
        <v>29900</v>
      </c>
      <c r="F190" s="148">
        <f>souhrny!C1021</f>
        <v>0</v>
      </c>
      <c r="G190" s="148">
        <f>souhrny!K1020</f>
        <v>74594.52</v>
      </c>
      <c r="H190" s="150">
        <f t="shared" ref="H190:H192" si="71">F190-G190</f>
        <v>-74594.52</v>
      </c>
      <c r="I190" s="150">
        <f t="shared" ref="I190:I192" si="72">H190-D190</f>
        <v>-822094.52</v>
      </c>
      <c r="J190" s="151">
        <f t="shared" si="70"/>
        <v>-9.9792000000000006E-2</v>
      </c>
    </row>
    <row r="191" spans="1:11" hidden="1" x14ac:dyDescent="0.3">
      <c r="A191" s="114" t="s">
        <v>3096</v>
      </c>
      <c r="B191" s="147">
        <v>47151</v>
      </c>
      <c r="C191" s="147">
        <v>49600</v>
      </c>
      <c r="D191" s="148">
        <f>E191*czk_p_eur</f>
        <v>50000</v>
      </c>
      <c r="E191" s="149">
        <v>2000</v>
      </c>
      <c r="F191" s="148">
        <f>SUM(souhrny!K1027:K1034)</f>
        <v>18238</v>
      </c>
      <c r="G191" s="148">
        <f>souhrny!K1038</f>
        <v>168555</v>
      </c>
      <c r="H191" s="150">
        <f t="shared" si="71"/>
        <v>-150317</v>
      </c>
      <c r="I191" s="150">
        <f t="shared" si="72"/>
        <v>-200317</v>
      </c>
      <c r="J191" s="151">
        <f t="shared" si="70"/>
        <v>-3.0063399999999998</v>
      </c>
    </row>
    <row r="192" spans="1:11" hidden="1" x14ac:dyDescent="0.3">
      <c r="A192" s="67" t="s">
        <v>3097</v>
      </c>
      <c r="B192" s="147">
        <v>33714</v>
      </c>
      <c r="C192" s="147">
        <v>49600</v>
      </c>
      <c r="D192" s="148">
        <f>E192*czk_p_eur</f>
        <v>50000</v>
      </c>
      <c r="E192" s="149">
        <v>2000</v>
      </c>
      <c r="F192" s="148">
        <f>souhrny!K1040</f>
        <v>2321.5500000000002</v>
      </c>
      <c r="G192" s="148">
        <v>0</v>
      </c>
      <c r="H192" s="150">
        <f t="shared" si="71"/>
        <v>2321.5500000000002</v>
      </c>
      <c r="I192" s="150">
        <f t="shared" si="72"/>
        <v>-47678.45</v>
      </c>
      <c r="J192" s="151">
        <f t="shared" si="70"/>
        <v>4.6431000000000007E-2</v>
      </c>
    </row>
    <row r="193" spans="1:11" ht="13.5" hidden="1" thickBot="1" x14ac:dyDescent="0.35">
      <c r="A193" s="105" t="s">
        <v>3098</v>
      </c>
      <c r="B193" s="152">
        <f>SUM(B189:B192)</f>
        <v>5996577</v>
      </c>
      <c r="C193" s="152">
        <f>SUM(C189:C192)</f>
        <v>7040720</v>
      </c>
      <c r="D193" s="152">
        <f>SUM(D189:D192)</f>
        <v>7097500</v>
      </c>
      <c r="E193" s="153">
        <f>SUM(E189:E192)</f>
        <v>283900</v>
      </c>
      <c r="F193" s="152">
        <f t="shared" ref="F193:I193" si="73">SUM(F189:F192)</f>
        <v>28842.05</v>
      </c>
      <c r="G193" s="152">
        <f t="shared" si="73"/>
        <v>415331.02</v>
      </c>
      <c r="H193" s="152">
        <f t="shared" si="73"/>
        <v>-386488.97000000003</v>
      </c>
      <c r="I193" s="152">
        <f t="shared" si="73"/>
        <v>-7483988.9699999997</v>
      </c>
      <c r="J193" s="137">
        <f>H193/D193</f>
        <v>-5.4454240225431494E-2</v>
      </c>
    </row>
    <row r="194" spans="1:11" ht="26.5" hidden="1" thickBot="1" x14ac:dyDescent="0.35">
      <c r="A194" s="181" t="s">
        <v>3099</v>
      </c>
      <c r="B194" s="152"/>
      <c r="C194" s="152"/>
      <c r="D194" s="83" t="s">
        <v>2971</v>
      </c>
      <c r="E194" s="84" t="s">
        <v>2971</v>
      </c>
      <c r="F194" s="83" t="s">
        <v>2973</v>
      </c>
      <c r="G194" s="83" t="s">
        <v>2972</v>
      </c>
      <c r="H194" s="83" t="s">
        <v>2970</v>
      </c>
      <c r="I194" s="83" t="s">
        <v>2974</v>
      </c>
      <c r="J194" s="85" t="s">
        <v>2975</v>
      </c>
    </row>
    <row r="195" spans="1:11" ht="13.5" hidden="1" thickBot="1" x14ac:dyDescent="0.35">
      <c r="A195" s="181"/>
      <c r="B195" s="152"/>
      <c r="C195" s="152"/>
      <c r="D195" s="86" t="s">
        <v>2978</v>
      </c>
      <c r="E195" s="87" t="s">
        <v>2979</v>
      </c>
      <c r="F195" s="86" t="s">
        <v>2978</v>
      </c>
      <c r="G195" s="86" t="s">
        <v>2978</v>
      </c>
      <c r="H195" s="86" t="s">
        <v>2978</v>
      </c>
      <c r="I195" s="86" t="s">
        <v>2978</v>
      </c>
      <c r="J195" s="86" t="s">
        <v>2978</v>
      </c>
    </row>
    <row r="196" spans="1:11" ht="13.5" hidden="1" thickBot="1" x14ac:dyDescent="0.35">
      <c r="A196" s="181"/>
      <c r="B196" s="152"/>
      <c r="C196" s="152"/>
      <c r="D196" s="88" t="s">
        <v>2980</v>
      </c>
      <c r="E196" s="88" t="s">
        <v>2981</v>
      </c>
      <c r="F196" s="88" t="s">
        <v>2980</v>
      </c>
      <c r="G196" s="88" t="s">
        <v>2980</v>
      </c>
      <c r="H196" s="88" t="s">
        <v>2980</v>
      </c>
      <c r="I196" s="88" t="s">
        <v>2980</v>
      </c>
      <c r="J196" s="88" t="s">
        <v>2982</v>
      </c>
    </row>
    <row r="197" spans="1:11" hidden="1" x14ac:dyDescent="0.3">
      <c r="A197" s="182" t="s">
        <v>3099</v>
      </c>
      <c r="B197" s="183"/>
      <c r="C197" s="183"/>
      <c r="D197" s="183"/>
      <c r="E197" s="184"/>
      <c r="F197" s="19"/>
      <c r="G197" s="20"/>
      <c r="H197" s="5"/>
      <c r="I197" s="5"/>
      <c r="J197" s="5"/>
    </row>
    <row r="198" spans="1:11" hidden="1" x14ac:dyDescent="0.3">
      <c r="A198" s="154" t="s">
        <v>3100</v>
      </c>
      <c r="B198" s="155">
        <f>B199+B207</f>
        <v>4900040</v>
      </c>
      <c r="C198" s="155">
        <f>C199+C207</f>
        <v>5277440</v>
      </c>
      <c r="D198" s="155">
        <f>D199+D207</f>
        <v>5292500</v>
      </c>
      <c r="E198" s="156">
        <f>E199+E207</f>
        <v>211700</v>
      </c>
      <c r="F198" s="155">
        <f t="shared" ref="F198:I198" si="74">F199+F207</f>
        <v>1842952.4200000002</v>
      </c>
      <c r="G198" s="155">
        <f t="shared" si="74"/>
        <v>20506.689999999999</v>
      </c>
      <c r="H198" s="155">
        <f t="shared" si="74"/>
        <v>1822445.73</v>
      </c>
      <c r="I198" s="155">
        <f t="shared" si="74"/>
        <v>-3470054.27</v>
      </c>
      <c r="J198" s="137">
        <f t="shared" ref="J198:J205" si="75">H198/D198</f>
        <v>0.34434496551724136</v>
      </c>
    </row>
    <row r="199" spans="1:11" hidden="1" x14ac:dyDescent="0.3">
      <c r="A199" s="122" t="s">
        <v>3101</v>
      </c>
      <c r="B199" s="157">
        <f>SUM(B200:B206)</f>
        <v>1045751</v>
      </c>
      <c r="C199" s="157">
        <f>SUM(C200:C206)</f>
        <v>1237520</v>
      </c>
      <c r="D199" s="157">
        <f>SUM(D200:D206)</f>
        <v>1272500</v>
      </c>
      <c r="E199" s="158">
        <f>SUM(E200:E206)</f>
        <v>50900</v>
      </c>
      <c r="F199" s="157">
        <f t="shared" ref="F199:I199" si="76">SUM(F200:F206)</f>
        <v>850862.3</v>
      </c>
      <c r="G199" s="157">
        <f t="shared" si="76"/>
        <v>0</v>
      </c>
      <c r="H199" s="157">
        <f t="shared" si="76"/>
        <v>850862.3</v>
      </c>
      <c r="I199" s="157">
        <f t="shared" si="76"/>
        <v>-421637.7</v>
      </c>
      <c r="J199" s="137">
        <f t="shared" si="75"/>
        <v>0.6686540667976425</v>
      </c>
    </row>
    <row r="200" spans="1:11" hidden="1" x14ac:dyDescent="0.3">
      <c r="A200" s="57" t="s">
        <v>3102</v>
      </c>
      <c r="B200" s="147">
        <v>189793</v>
      </c>
      <c r="C200" s="147">
        <v>186000</v>
      </c>
      <c r="D200" s="148">
        <f t="shared" ref="D200:D206" si="77">E200*czk_p_eur</f>
        <v>187500</v>
      </c>
      <c r="E200" s="149">
        <v>7500</v>
      </c>
      <c r="F200" s="148">
        <f>souhrny!K1071</f>
        <v>820213</v>
      </c>
      <c r="G200" s="148">
        <v>0</v>
      </c>
      <c r="H200" s="148">
        <f t="shared" ref="H200:H206" si="78">F200-G200</f>
        <v>820213</v>
      </c>
      <c r="I200" s="148">
        <f t="shared" ref="I200:I206" si="79">H200-D200</f>
        <v>632713</v>
      </c>
      <c r="J200" s="151">
        <f t="shared" si="75"/>
        <v>4.3744693333333338</v>
      </c>
      <c r="K200" s="18"/>
    </row>
    <row r="201" spans="1:11" hidden="1" x14ac:dyDescent="0.3">
      <c r="A201" s="57" t="s">
        <v>3103</v>
      </c>
      <c r="B201" s="147">
        <v>56769</v>
      </c>
      <c r="C201" s="147">
        <v>151280</v>
      </c>
      <c r="D201" s="148">
        <f t="shared" si="77"/>
        <v>152500</v>
      </c>
      <c r="E201" s="159">
        <v>6100</v>
      </c>
      <c r="F201" s="148">
        <v>0</v>
      </c>
      <c r="G201" s="148">
        <v>0</v>
      </c>
      <c r="H201" s="148">
        <v>0</v>
      </c>
      <c r="I201" s="148">
        <f t="shared" si="79"/>
        <v>-152500</v>
      </c>
      <c r="J201" s="151">
        <f t="shared" si="75"/>
        <v>0</v>
      </c>
      <c r="K201" s="18"/>
    </row>
    <row r="202" spans="1:11" hidden="1" x14ac:dyDescent="0.3">
      <c r="A202" s="57" t="s">
        <v>3104</v>
      </c>
      <c r="B202" s="147">
        <v>4679</v>
      </c>
      <c r="C202" s="147">
        <v>173600</v>
      </c>
      <c r="D202" s="148">
        <f t="shared" si="77"/>
        <v>175000</v>
      </c>
      <c r="E202" s="159">
        <v>7000</v>
      </c>
      <c r="F202" s="148">
        <v>0</v>
      </c>
      <c r="G202" s="148">
        <v>0</v>
      </c>
      <c r="H202" s="148">
        <f t="shared" si="78"/>
        <v>0</v>
      </c>
      <c r="I202" s="148">
        <f t="shared" si="79"/>
        <v>-175000</v>
      </c>
      <c r="J202" s="151">
        <f t="shared" si="75"/>
        <v>0</v>
      </c>
    </row>
    <row r="203" spans="1:11" hidden="1" x14ac:dyDescent="0.3">
      <c r="A203" s="57" t="s">
        <v>3105</v>
      </c>
      <c r="B203" s="147">
        <v>403542</v>
      </c>
      <c r="C203" s="147">
        <v>186000</v>
      </c>
      <c r="D203" s="148">
        <f t="shared" si="77"/>
        <v>212500</v>
      </c>
      <c r="E203" s="159">
        <v>8500</v>
      </c>
      <c r="F203" s="148">
        <f t="shared" ref="F203:F206" si="80">G203*czk_p_eur</f>
        <v>0</v>
      </c>
      <c r="G203" s="148">
        <v>0</v>
      </c>
      <c r="H203" s="148">
        <f t="shared" si="78"/>
        <v>0</v>
      </c>
      <c r="I203" s="148">
        <f t="shared" si="79"/>
        <v>-212500</v>
      </c>
      <c r="J203" s="151">
        <f t="shared" si="75"/>
        <v>0</v>
      </c>
    </row>
    <row r="204" spans="1:11" hidden="1" x14ac:dyDescent="0.3">
      <c r="A204" s="57" t="s">
        <v>3106</v>
      </c>
      <c r="B204" s="147">
        <v>390968</v>
      </c>
      <c r="C204" s="147">
        <v>280240</v>
      </c>
      <c r="D204" s="148">
        <f t="shared" si="77"/>
        <v>282500</v>
      </c>
      <c r="E204" s="159">
        <v>11300</v>
      </c>
      <c r="F204" s="148">
        <f>souhrny!K1079</f>
        <v>30649.3</v>
      </c>
      <c r="G204" s="148">
        <v>0</v>
      </c>
      <c r="H204" s="148">
        <f t="shared" si="78"/>
        <v>30649.3</v>
      </c>
      <c r="I204" s="148">
        <f t="shared" si="79"/>
        <v>-251850.7</v>
      </c>
      <c r="J204" s="151">
        <f t="shared" si="75"/>
        <v>0.10849309734513274</v>
      </c>
    </row>
    <row r="205" spans="1:11" hidden="1" x14ac:dyDescent="0.3">
      <c r="A205" s="57" t="s">
        <v>3107</v>
      </c>
      <c r="B205" s="147">
        <v>0</v>
      </c>
      <c r="C205" s="147">
        <v>260400</v>
      </c>
      <c r="D205" s="148">
        <f>E205*czk_p_eur</f>
        <v>262500</v>
      </c>
      <c r="E205" s="159">
        <v>10500</v>
      </c>
      <c r="F205" s="148">
        <f t="shared" si="80"/>
        <v>0</v>
      </c>
      <c r="G205" s="148">
        <v>0</v>
      </c>
      <c r="H205" s="148">
        <f t="shared" si="78"/>
        <v>0</v>
      </c>
      <c r="I205" s="148">
        <f t="shared" si="79"/>
        <v>-262500</v>
      </c>
      <c r="J205" s="151">
        <f t="shared" si="75"/>
        <v>0</v>
      </c>
    </row>
    <row r="206" spans="1:11" hidden="1" x14ac:dyDescent="0.3">
      <c r="A206" s="57" t="s">
        <v>3108</v>
      </c>
      <c r="B206" s="147">
        <v>0</v>
      </c>
      <c r="C206" s="147">
        <v>0</v>
      </c>
      <c r="D206" s="148">
        <f t="shared" si="77"/>
        <v>0</v>
      </c>
      <c r="E206" s="159">
        <v>0</v>
      </c>
      <c r="F206" s="148">
        <f t="shared" si="80"/>
        <v>0</v>
      </c>
      <c r="G206" s="148">
        <v>0</v>
      </c>
      <c r="H206" s="148">
        <f t="shared" si="78"/>
        <v>0</v>
      </c>
      <c r="I206" s="148">
        <f t="shared" si="79"/>
        <v>0</v>
      </c>
      <c r="J206" s="151"/>
    </row>
    <row r="207" spans="1:11" hidden="1" x14ac:dyDescent="0.3">
      <c r="A207" s="129" t="s">
        <v>3109</v>
      </c>
      <c r="B207" s="157">
        <f>SUM(B208:B217)</f>
        <v>3854289</v>
      </c>
      <c r="C207" s="157">
        <f>SUM(C208:C217)</f>
        <v>4039920</v>
      </c>
      <c r="D207" s="157">
        <f>SUM(D208:D217)</f>
        <v>4020000</v>
      </c>
      <c r="E207" s="160">
        <f>SUM(E208:E217)</f>
        <v>160800</v>
      </c>
      <c r="F207" s="157">
        <f t="shared" ref="F207:I207" si="81">SUM(F208:F217)</f>
        <v>992090.12000000011</v>
      </c>
      <c r="G207" s="157">
        <f t="shared" si="81"/>
        <v>20506.689999999999</v>
      </c>
      <c r="H207" s="157">
        <f t="shared" si="81"/>
        <v>971583.42999999993</v>
      </c>
      <c r="I207" s="157">
        <f t="shared" si="81"/>
        <v>-3048416.57</v>
      </c>
      <c r="J207" s="137">
        <f>H207/D207</f>
        <v>0.24168742039800994</v>
      </c>
    </row>
    <row r="208" spans="1:11" hidden="1" x14ac:dyDescent="0.3">
      <c r="A208" s="129" t="s">
        <v>3110</v>
      </c>
      <c r="B208" s="147">
        <v>2239156</v>
      </c>
      <c r="C208" s="147">
        <v>2442800</v>
      </c>
      <c r="D208" s="148">
        <f t="shared" ref="D208:D215" si="82">E208*czk_p_eur</f>
        <v>2462500</v>
      </c>
      <c r="E208" s="159">
        <v>98500</v>
      </c>
      <c r="F208" s="148">
        <f>souhrny!K1107</f>
        <v>791949.07000000007</v>
      </c>
      <c r="G208" s="148">
        <f>souhrny!K1080+souhrny!K1081+souhrny!K1082</f>
        <v>19147.12</v>
      </c>
      <c r="H208" s="148">
        <f t="shared" ref="H208:H217" si="83">F208-G208</f>
        <v>772801.95000000007</v>
      </c>
      <c r="I208" s="148">
        <f t="shared" ref="I208:I217" si="84">H208-D208</f>
        <v>-1689698.0499999998</v>
      </c>
      <c r="J208" s="151">
        <f t="shared" ref="J208:J216" si="85">H208/D208</f>
        <v>0.31382820304568532</v>
      </c>
    </row>
    <row r="209" spans="1:11" hidden="1" x14ac:dyDescent="0.3">
      <c r="A209" s="57" t="s">
        <v>3111</v>
      </c>
      <c r="B209" s="147">
        <v>267320</v>
      </c>
      <c r="C209" s="147">
        <v>248000</v>
      </c>
      <c r="D209" s="148">
        <f t="shared" si="82"/>
        <v>187500</v>
      </c>
      <c r="E209" s="159">
        <v>7500</v>
      </c>
      <c r="F209" s="148">
        <f>souhrny!K1126</f>
        <v>174372.03999999998</v>
      </c>
      <c r="G209" s="148">
        <v>0</v>
      </c>
      <c r="H209" s="148">
        <f>SUM([1]souhrny!K1157)</f>
        <v>174372.03999999998</v>
      </c>
      <c r="I209" s="148">
        <f t="shared" si="84"/>
        <v>-13127.960000000021</v>
      </c>
      <c r="J209" s="151">
        <f t="shared" si="85"/>
        <v>0.92998421333333325</v>
      </c>
      <c r="K209" s="18"/>
    </row>
    <row r="210" spans="1:11" hidden="1" x14ac:dyDescent="0.3">
      <c r="A210" s="57" t="s">
        <v>3112</v>
      </c>
      <c r="B210" s="147">
        <v>273380</v>
      </c>
      <c r="C210" s="147">
        <v>193440</v>
      </c>
      <c r="D210" s="148">
        <f t="shared" si="82"/>
        <v>207500</v>
      </c>
      <c r="E210" s="159">
        <v>8300</v>
      </c>
      <c r="F210" s="148">
        <v>0</v>
      </c>
      <c r="G210" s="148">
        <v>0</v>
      </c>
      <c r="H210" s="148">
        <v>0</v>
      </c>
      <c r="I210" s="148">
        <f t="shared" si="84"/>
        <v>-207500</v>
      </c>
      <c r="J210" s="151">
        <f t="shared" si="85"/>
        <v>0</v>
      </c>
      <c r="K210" s="18"/>
    </row>
    <row r="211" spans="1:11" hidden="1" x14ac:dyDescent="0.3">
      <c r="A211" s="129" t="s">
        <v>3113</v>
      </c>
      <c r="B211" s="147">
        <v>210083</v>
      </c>
      <c r="C211" s="147">
        <v>173600</v>
      </c>
      <c r="D211" s="148">
        <f t="shared" si="82"/>
        <v>180000</v>
      </c>
      <c r="E211" s="159">
        <v>7200</v>
      </c>
      <c r="F211" s="148">
        <f t="shared" ref="F211:F217" si="86">G211*czk_p_eur</f>
        <v>0</v>
      </c>
      <c r="G211" s="148">
        <v>0</v>
      </c>
      <c r="H211" s="148">
        <f t="shared" si="83"/>
        <v>0</v>
      </c>
      <c r="I211" s="148">
        <f t="shared" si="84"/>
        <v>-180000</v>
      </c>
      <c r="J211" s="151">
        <f t="shared" si="85"/>
        <v>0</v>
      </c>
    </row>
    <row r="212" spans="1:11" hidden="1" x14ac:dyDescent="0.3">
      <c r="A212" s="129" t="s">
        <v>3114</v>
      </c>
      <c r="B212" s="147">
        <v>48002</v>
      </c>
      <c r="C212" s="147">
        <v>173600</v>
      </c>
      <c r="D212" s="148">
        <f t="shared" si="82"/>
        <v>175000</v>
      </c>
      <c r="E212" s="159">
        <v>7000</v>
      </c>
      <c r="F212" s="148">
        <f t="shared" si="86"/>
        <v>0</v>
      </c>
      <c r="G212" s="148">
        <v>0</v>
      </c>
      <c r="H212" s="148">
        <f t="shared" si="83"/>
        <v>0</v>
      </c>
      <c r="I212" s="148">
        <f t="shared" si="84"/>
        <v>-175000</v>
      </c>
      <c r="J212" s="151">
        <f t="shared" si="85"/>
        <v>0</v>
      </c>
    </row>
    <row r="213" spans="1:11" hidden="1" x14ac:dyDescent="0.3">
      <c r="A213" s="129" t="s">
        <v>3115</v>
      </c>
      <c r="B213" s="147">
        <v>5312</v>
      </c>
      <c r="C213" s="147">
        <v>79360</v>
      </c>
      <c r="D213" s="148">
        <f t="shared" si="82"/>
        <v>80000</v>
      </c>
      <c r="E213" s="159">
        <v>3200</v>
      </c>
      <c r="F213" s="148">
        <f t="shared" si="86"/>
        <v>0</v>
      </c>
      <c r="G213" s="148">
        <v>0</v>
      </c>
      <c r="H213" s="148">
        <f t="shared" si="83"/>
        <v>0</v>
      </c>
      <c r="I213" s="148">
        <f t="shared" si="84"/>
        <v>-80000</v>
      </c>
      <c r="J213" s="151">
        <f t="shared" si="85"/>
        <v>0</v>
      </c>
    </row>
    <row r="214" spans="1:11" hidden="1" x14ac:dyDescent="0.3">
      <c r="A214" s="129" t="s">
        <v>3116</v>
      </c>
      <c r="B214" s="147">
        <v>178331</v>
      </c>
      <c r="C214" s="147">
        <v>359600</v>
      </c>
      <c r="D214" s="148">
        <f t="shared" si="82"/>
        <v>312500</v>
      </c>
      <c r="E214" s="159">
        <v>12500</v>
      </c>
      <c r="F214" s="148">
        <f t="shared" si="86"/>
        <v>0</v>
      </c>
      <c r="G214" s="148">
        <v>0</v>
      </c>
      <c r="H214" s="148">
        <f t="shared" si="83"/>
        <v>0</v>
      </c>
      <c r="I214" s="148">
        <f t="shared" si="84"/>
        <v>-312500</v>
      </c>
      <c r="J214" s="151">
        <f t="shared" si="85"/>
        <v>0</v>
      </c>
    </row>
    <row r="215" spans="1:11" hidden="1" x14ac:dyDescent="0.3">
      <c r="A215" s="129" t="s">
        <v>3117</v>
      </c>
      <c r="B215" s="147">
        <v>568610</v>
      </c>
      <c r="C215" s="147">
        <v>250480</v>
      </c>
      <c r="D215" s="148">
        <f t="shared" si="82"/>
        <v>295000</v>
      </c>
      <c r="E215" s="159">
        <v>11800</v>
      </c>
      <c r="F215" s="148">
        <f t="shared" si="86"/>
        <v>0</v>
      </c>
      <c r="G215" s="148">
        <v>0</v>
      </c>
      <c r="H215" s="148">
        <f t="shared" si="83"/>
        <v>0</v>
      </c>
      <c r="I215" s="148">
        <f t="shared" si="84"/>
        <v>-295000</v>
      </c>
      <c r="J215" s="151">
        <f t="shared" si="85"/>
        <v>0</v>
      </c>
    </row>
    <row r="216" spans="1:11" hidden="1" x14ac:dyDescent="0.3">
      <c r="A216" s="129" t="s">
        <v>3118</v>
      </c>
      <c r="B216" s="147">
        <v>64095</v>
      </c>
      <c r="C216" s="147">
        <v>119040</v>
      </c>
      <c r="D216" s="148">
        <f>E216*czk_p_eur</f>
        <v>120000</v>
      </c>
      <c r="E216" s="159">
        <v>4800</v>
      </c>
      <c r="F216" s="148">
        <f>souhrny!K1140</f>
        <v>25769.010000000002</v>
      </c>
      <c r="G216" s="148">
        <f>souhrny!K1129</f>
        <v>1359.57</v>
      </c>
      <c r="H216" s="148">
        <f t="shared" si="83"/>
        <v>24409.440000000002</v>
      </c>
      <c r="I216" s="148">
        <f t="shared" si="84"/>
        <v>-95590.56</v>
      </c>
      <c r="J216" s="151">
        <f t="shared" si="85"/>
        <v>0.20341200000000001</v>
      </c>
    </row>
    <row r="217" spans="1:11" hidden="1" x14ac:dyDescent="0.3">
      <c r="A217" s="129" t="s">
        <v>3119</v>
      </c>
      <c r="B217" s="147">
        <v>0</v>
      </c>
      <c r="C217" s="147">
        <v>0</v>
      </c>
      <c r="D217" s="148">
        <f>E217*czk_p_eur</f>
        <v>0</v>
      </c>
      <c r="E217" s="149">
        <v>0</v>
      </c>
      <c r="F217" s="148">
        <f t="shared" si="86"/>
        <v>0</v>
      </c>
      <c r="G217" s="148">
        <v>0</v>
      </c>
      <c r="H217" s="148">
        <f t="shared" si="83"/>
        <v>0</v>
      </c>
      <c r="I217" s="148">
        <f t="shared" si="84"/>
        <v>0</v>
      </c>
      <c r="J217" s="151"/>
    </row>
    <row r="218" spans="1:11" hidden="1" x14ac:dyDescent="0.3">
      <c r="A218" s="154" t="s">
        <v>3120</v>
      </c>
      <c r="B218" s="131">
        <f>SUM(B219)</f>
        <v>549302</v>
      </c>
      <c r="C218" s="131">
        <f>SUM(C219)</f>
        <v>530720</v>
      </c>
      <c r="D218" s="131">
        <f>SUM(D219)</f>
        <v>557500</v>
      </c>
      <c r="E218" s="161">
        <f>SUM(E219)</f>
        <v>22300</v>
      </c>
      <c r="F218" s="131">
        <f t="shared" ref="F218:I218" si="87">SUM(F219)</f>
        <v>277384</v>
      </c>
      <c r="G218" s="131">
        <f t="shared" si="87"/>
        <v>0</v>
      </c>
      <c r="H218" s="131">
        <f t="shared" si="87"/>
        <v>277384</v>
      </c>
      <c r="I218" s="131">
        <f t="shared" si="87"/>
        <v>-280116</v>
      </c>
      <c r="J218" s="137">
        <f>H218/D218</f>
        <v>0.49754977578475335</v>
      </c>
    </row>
    <row r="219" spans="1:11" hidden="1" x14ac:dyDescent="0.3">
      <c r="A219" s="57" t="s">
        <v>3121</v>
      </c>
      <c r="B219" s="147">
        <v>549302</v>
      </c>
      <c r="C219" s="147">
        <v>530720</v>
      </c>
      <c r="D219" s="148">
        <f>E219*czk_p_eur</f>
        <v>557500</v>
      </c>
      <c r="E219" s="149">
        <v>22300</v>
      </c>
      <c r="F219" s="148">
        <f>souhrny!K1158</f>
        <v>277384</v>
      </c>
      <c r="G219" s="148">
        <v>0</v>
      </c>
      <c r="H219" s="148">
        <f t="shared" ref="H219" si="88">F219-G219</f>
        <v>277384</v>
      </c>
      <c r="I219" s="148">
        <f t="shared" ref="I219" si="89">H219-D219</f>
        <v>-280116</v>
      </c>
      <c r="J219" s="151">
        <f t="shared" ref="J219" si="90">H219/D219</f>
        <v>0.49754977578475335</v>
      </c>
    </row>
    <row r="220" spans="1:11" hidden="1" x14ac:dyDescent="0.3">
      <c r="A220" s="154" t="s">
        <v>3122</v>
      </c>
      <c r="B220" s="131">
        <f>SUM(B221)</f>
        <v>12278</v>
      </c>
      <c r="C220" s="131">
        <f>SUM(C221)</f>
        <v>116560</v>
      </c>
      <c r="D220" s="131">
        <f>SUM(D221)</f>
        <v>117500</v>
      </c>
      <c r="E220" s="161">
        <f>SUM(E221)</f>
        <v>4700</v>
      </c>
      <c r="F220" s="131">
        <f t="shared" ref="F220:I220" si="91">SUM(F221)</f>
        <v>76035.900000000009</v>
      </c>
      <c r="G220" s="131">
        <f t="shared" si="91"/>
        <v>0</v>
      </c>
      <c r="H220" s="131">
        <f t="shared" si="91"/>
        <v>76035.900000000009</v>
      </c>
      <c r="I220" s="131">
        <f t="shared" si="91"/>
        <v>-41464.099999999991</v>
      </c>
      <c r="J220" s="137">
        <f>H220/D220</f>
        <v>0.6471140425531916</v>
      </c>
    </row>
    <row r="221" spans="1:11" hidden="1" x14ac:dyDescent="0.3">
      <c r="A221" s="57" t="s">
        <v>3123</v>
      </c>
      <c r="B221" s="147">
        <v>12278</v>
      </c>
      <c r="C221" s="147">
        <v>116560</v>
      </c>
      <c r="D221" s="148">
        <f>E221*czk_p_eur</f>
        <v>117500</v>
      </c>
      <c r="E221" s="149">
        <v>4700</v>
      </c>
      <c r="F221" s="148">
        <f>souhrny!K1165</f>
        <v>76035.900000000009</v>
      </c>
      <c r="G221" s="148">
        <v>0</v>
      </c>
      <c r="H221" s="148">
        <f t="shared" ref="H221" si="92">F221-G221</f>
        <v>76035.900000000009</v>
      </c>
      <c r="I221" s="148">
        <f t="shared" ref="I221" si="93">H221-D221</f>
        <v>-41464.099999999991</v>
      </c>
      <c r="J221" s="151">
        <f t="shared" ref="J221" si="94">H221/D221</f>
        <v>0.6471140425531916</v>
      </c>
    </row>
    <row r="222" spans="1:11" hidden="1" x14ac:dyDescent="0.3">
      <c r="A222" s="154" t="s">
        <v>3124</v>
      </c>
      <c r="B222" s="131">
        <f>SUM(B223)</f>
        <v>90421</v>
      </c>
      <c r="C222" s="131">
        <f>SUM(C223)</f>
        <v>161200</v>
      </c>
      <c r="D222" s="131">
        <f>SUM(D223)</f>
        <v>162500</v>
      </c>
      <c r="E222" s="161">
        <f>SUM(E223)</f>
        <v>6500</v>
      </c>
      <c r="F222" s="131">
        <f t="shared" ref="F222:I222" si="95">SUM(F223)</f>
        <v>85289.54</v>
      </c>
      <c r="G222" s="131">
        <f t="shared" si="95"/>
        <v>0</v>
      </c>
      <c r="H222" s="131">
        <f t="shared" si="95"/>
        <v>85289.54</v>
      </c>
      <c r="I222" s="131">
        <f t="shared" si="95"/>
        <v>-77210.460000000006</v>
      </c>
      <c r="J222" s="137">
        <f>H222/D222</f>
        <v>0.52485870769230769</v>
      </c>
    </row>
    <row r="223" spans="1:11" hidden="1" x14ac:dyDescent="0.3">
      <c r="A223" s="67" t="s">
        <v>3125</v>
      </c>
      <c r="B223" s="162">
        <v>90421</v>
      </c>
      <c r="C223" s="162">
        <v>161200</v>
      </c>
      <c r="D223" s="148">
        <f>E223*czk_p_eur</f>
        <v>162500</v>
      </c>
      <c r="E223" s="159">
        <v>6500</v>
      </c>
      <c r="F223" s="148">
        <f>souhrny!K1183</f>
        <v>85289.54</v>
      </c>
      <c r="G223" s="148">
        <v>0</v>
      </c>
      <c r="H223" s="148">
        <f t="shared" ref="H223" si="96">F223-G223</f>
        <v>85289.54</v>
      </c>
      <c r="I223" s="148">
        <f t="shared" ref="I223" si="97">H223-D223</f>
        <v>-77210.460000000006</v>
      </c>
      <c r="J223" s="151">
        <f t="shared" ref="J223" si="98">H223/D223</f>
        <v>0.52485870769230769</v>
      </c>
    </row>
    <row r="224" spans="1:11" hidden="1" x14ac:dyDescent="0.3">
      <c r="A224" s="154" t="s">
        <v>3126</v>
      </c>
      <c r="B224" s="131">
        <f>SUM(B225)</f>
        <v>14945</v>
      </c>
      <c r="C224" s="131">
        <f>SUM(C225)</f>
        <v>121520</v>
      </c>
      <c r="D224" s="131">
        <f>SUM(D225)</f>
        <v>127500</v>
      </c>
      <c r="E224" s="161">
        <f>SUM(E225)</f>
        <v>5100</v>
      </c>
      <c r="F224" s="131">
        <f t="shared" ref="F224:I224" si="99">SUM(F225)</f>
        <v>9754.09</v>
      </c>
      <c r="G224" s="131">
        <f t="shared" si="99"/>
        <v>0</v>
      </c>
      <c r="H224" s="131">
        <f t="shared" si="99"/>
        <v>9754.09</v>
      </c>
      <c r="I224" s="131">
        <f t="shared" si="99"/>
        <v>-117745.91</v>
      </c>
      <c r="J224" s="137">
        <f>H224/D224</f>
        <v>7.6502666666666663E-2</v>
      </c>
    </row>
    <row r="225" spans="1:10" hidden="1" x14ac:dyDescent="0.3">
      <c r="A225" s="122" t="s">
        <v>3127</v>
      </c>
      <c r="B225" s="147">
        <v>14945</v>
      </c>
      <c r="C225" s="162">
        <v>121520</v>
      </c>
      <c r="D225" s="148">
        <f>E225*czk_p_eur</f>
        <v>127500</v>
      </c>
      <c r="E225" s="159">
        <v>5100</v>
      </c>
      <c r="F225" s="148">
        <f>souhrny!K1186</f>
        <v>9754.09</v>
      </c>
      <c r="G225" s="148">
        <v>0</v>
      </c>
      <c r="H225" s="148">
        <f t="shared" ref="H225" si="100">F225-G225</f>
        <v>9754.09</v>
      </c>
      <c r="I225" s="148">
        <f t="shared" ref="I225" si="101">H225-D225</f>
        <v>-117745.91</v>
      </c>
      <c r="J225" s="151">
        <f t="shared" ref="J225" si="102">H225/D225</f>
        <v>7.6502666666666663E-2</v>
      </c>
    </row>
    <row r="226" spans="1:10" ht="13.15" hidden="1" customHeight="1" x14ac:dyDescent="0.3">
      <c r="A226" s="105" t="s">
        <v>3128</v>
      </c>
      <c r="B226" s="131">
        <v>146078</v>
      </c>
      <c r="C226" s="131">
        <f>SUM(C227)</f>
        <v>178560</v>
      </c>
      <c r="D226" s="152">
        <f>SUM(D227)</f>
        <v>180000</v>
      </c>
      <c r="E226" s="161">
        <f>SUM(E227)</f>
        <v>7200</v>
      </c>
      <c r="F226" s="152">
        <f t="shared" ref="F226:I226" si="103">SUM(F227)</f>
        <v>0</v>
      </c>
      <c r="G226" s="152">
        <f>SUM(G227)</f>
        <v>0</v>
      </c>
      <c r="H226" s="152">
        <f t="shared" si="103"/>
        <v>0</v>
      </c>
      <c r="I226" s="152">
        <f t="shared" si="103"/>
        <v>-180000</v>
      </c>
      <c r="J226" s="137">
        <f>H226/D226</f>
        <v>0</v>
      </c>
    </row>
    <row r="227" spans="1:10" hidden="1" x14ac:dyDescent="0.3">
      <c r="A227" s="67" t="s">
        <v>3129</v>
      </c>
      <c r="B227" s="162">
        <v>146078</v>
      </c>
      <c r="C227" s="162">
        <v>178560</v>
      </c>
      <c r="D227" s="148">
        <f>E227*czk_p_eur</f>
        <v>180000</v>
      </c>
      <c r="E227" s="159">
        <v>7200</v>
      </c>
      <c r="F227" s="148">
        <f>G227*czk_p_eur</f>
        <v>0</v>
      </c>
      <c r="G227" s="148">
        <v>0</v>
      </c>
      <c r="H227" s="148">
        <f t="shared" ref="H227" si="104">F227-G227</f>
        <v>0</v>
      </c>
      <c r="I227" s="148">
        <f t="shared" ref="I227" si="105">H227-D227</f>
        <v>-180000</v>
      </c>
      <c r="J227" s="151">
        <f t="shared" ref="J227" si="106">H227/D227</f>
        <v>0</v>
      </c>
    </row>
    <row r="228" spans="1:10" hidden="1" x14ac:dyDescent="0.3">
      <c r="A228" s="154" t="s">
        <v>3130</v>
      </c>
      <c r="B228" s="131">
        <f>SUM(B229:B232)</f>
        <v>844091</v>
      </c>
      <c r="C228" s="131">
        <f>SUM(C229:C232)</f>
        <v>931488</v>
      </c>
      <c r="D228" s="131">
        <f>SUM(D229:D232)</f>
        <v>939000</v>
      </c>
      <c r="E228" s="161">
        <f>SUM(E229:E232)</f>
        <v>37560</v>
      </c>
      <c r="F228" s="131">
        <f t="shared" ref="F228:I228" si="107">SUM(F229:F232)</f>
        <v>241360.10000000006</v>
      </c>
      <c r="G228" s="131">
        <f t="shared" si="107"/>
        <v>944.92</v>
      </c>
      <c r="H228" s="131">
        <f t="shared" si="107"/>
        <v>240415.18000000005</v>
      </c>
      <c r="I228" s="131">
        <f t="shared" si="107"/>
        <v>-698584.82</v>
      </c>
      <c r="J228" s="137">
        <f>H228/D228</f>
        <v>0.25603320553780623</v>
      </c>
    </row>
    <row r="229" spans="1:10" hidden="1" x14ac:dyDescent="0.3">
      <c r="A229" s="122" t="s">
        <v>3131</v>
      </c>
      <c r="B229" s="147">
        <v>657139</v>
      </c>
      <c r="C229" s="147">
        <v>711760</v>
      </c>
      <c r="D229" s="148">
        <f>E229*czk_p_eur</f>
        <v>717500</v>
      </c>
      <c r="E229" s="149">
        <v>28700</v>
      </c>
      <c r="F229" s="148">
        <f>souhrny!K1225</f>
        <v>228198.98000000004</v>
      </c>
      <c r="G229" s="148">
        <v>0</v>
      </c>
      <c r="H229" s="148">
        <f>F229-G229</f>
        <v>228198.98000000004</v>
      </c>
      <c r="I229" s="148">
        <f t="shared" ref="I229:I232" si="108">H229-D229</f>
        <v>-489301.01999999996</v>
      </c>
      <c r="J229" s="151">
        <f t="shared" ref="J229:J233" si="109">H229/D229</f>
        <v>0.31804735888501745</v>
      </c>
    </row>
    <row r="230" spans="1:10" hidden="1" x14ac:dyDescent="0.3">
      <c r="A230" s="57" t="s">
        <v>3132</v>
      </c>
      <c r="B230" s="147">
        <v>78113</v>
      </c>
      <c r="C230" s="147">
        <v>151280</v>
      </c>
      <c r="D230" s="148">
        <f>E230*czk_p_eur</f>
        <v>152500</v>
      </c>
      <c r="E230" s="149">
        <v>6100</v>
      </c>
      <c r="F230" s="148">
        <f>souhrny!K1230</f>
        <v>2642.48</v>
      </c>
      <c r="G230" s="148">
        <v>0</v>
      </c>
      <c r="H230" s="148">
        <f t="shared" ref="H230:H232" si="110">F230-G230</f>
        <v>2642.48</v>
      </c>
      <c r="I230" s="148">
        <f t="shared" si="108"/>
        <v>-149857.51999999999</v>
      </c>
      <c r="J230" s="151">
        <f t="shared" si="109"/>
        <v>1.7327737704918033E-2</v>
      </c>
    </row>
    <row r="231" spans="1:10" hidden="1" x14ac:dyDescent="0.3">
      <c r="A231" s="57" t="s">
        <v>3133</v>
      </c>
      <c r="B231" s="147">
        <v>4204</v>
      </c>
      <c r="C231" s="147">
        <v>64480</v>
      </c>
      <c r="D231" s="148">
        <f>E231*czk_p_eur</f>
        <v>65000</v>
      </c>
      <c r="E231" s="149">
        <v>2600</v>
      </c>
      <c r="F231" s="148">
        <f>souhrny!K1248</f>
        <v>7013.2199999999993</v>
      </c>
      <c r="G231" s="148">
        <f>souhrny!K1231</f>
        <v>404</v>
      </c>
      <c r="H231" s="148">
        <f t="shared" si="110"/>
        <v>6609.2199999999993</v>
      </c>
      <c r="I231" s="148">
        <f t="shared" si="108"/>
        <v>-58390.78</v>
      </c>
      <c r="J231" s="151">
        <f t="shared" si="109"/>
        <v>0.10168030769230768</v>
      </c>
    </row>
    <row r="232" spans="1:10" ht="13.5" hidden="1" thickBot="1" x14ac:dyDescent="0.35">
      <c r="A232" s="57" t="s">
        <v>3134</v>
      </c>
      <c r="B232" s="147">
        <v>104635</v>
      </c>
      <c r="C232" s="147">
        <v>3968</v>
      </c>
      <c r="D232" s="148">
        <f>E232*czk_p_eur</f>
        <v>4000</v>
      </c>
      <c r="E232" s="149">
        <v>160</v>
      </c>
      <c r="F232" s="148">
        <f>souhrny!K1290</f>
        <v>3505.4200000000005</v>
      </c>
      <c r="G232" s="148">
        <f>SUM(souhrny!K1250:K1259)</f>
        <v>540.91999999999996</v>
      </c>
      <c r="H232" s="148">
        <f t="shared" si="110"/>
        <v>2964.5000000000005</v>
      </c>
      <c r="I232" s="148">
        <f t="shared" si="108"/>
        <v>-1035.4999999999995</v>
      </c>
      <c r="J232" s="151">
        <f t="shared" si="109"/>
        <v>0.74112500000000014</v>
      </c>
    </row>
    <row r="233" spans="1:10" ht="13.5" hidden="1" thickBot="1" x14ac:dyDescent="0.35">
      <c r="A233" s="163" t="s">
        <v>3135</v>
      </c>
      <c r="B233" s="164">
        <f>B198+B218+B220+B222+B224+B226+B228</f>
        <v>6557155</v>
      </c>
      <c r="C233" s="164">
        <f>C198+C218+C220+C222+C224+C226+C228</f>
        <v>7317488</v>
      </c>
      <c r="D233" s="164">
        <f>D198+D218+D220+D222+D224+D226+D228</f>
        <v>7376500</v>
      </c>
      <c r="E233" s="165">
        <f>E198+E218+E220+E222+E224+E226+E228</f>
        <v>295060</v>
      </c>
      <c r="F233" s="164">
        <f t="shared" ref="F233:I233" si="111">F198+F218+F220+F222+F224+F226+F228</f>
        <v>2532776.0499999998</v>
      </c>
      <c r="G233" s="164">
        <f t="shared" si="111"/>
        <v>21451.609999999997</v>
      </c>
      <c r="H233" s="164">
        <f t="shared" si="111"/>
        <v>2511324.44</v>
      </c>
      <c r="I233" s="164">
        <f t="shared" si="111"/>
        <v>-4865175.5600000005</v>
      </c>
      <c r="J233" s="137">
        <f t="shared" si="109"/>
        <v>0.34044932420524637</v>
      </c>
    </row>
    <row r="234" spans="1:10" ht="13.5" hidden="1" thickBot="1" x14ac:dyDescent="0.35">
      <c r="A234" s="163" t="s">
        <v>3136</v>
      </c>
      <c r="B234" s="164">
        <f t="shared" ref="B234:I234" si="112">B193-B233</f>
        <v>-560578</v>
      </c>
      <c r="C234" s="164">
        <f t="shared" si="112"/>
        <v>-276768</v>
      </c>
      <c r="D234" s="164">
        <f t="shared" si="112"/>
        <v>-279000</v>
      </c>
      <c r="E234" s="165">
        <f t="shared" si="112"/>
        <v>-11160</v>
      </c>
      <c r="F234" s="164">
        <f t="shared" si="112"/>
        <v>-2503934</v>
      </c>
      <c r="G234" s="164">
        <f t="shared" si="112"/>
        <v>393879.41000000003</v>
      </c>
      <c r="H234" s="164">
        <f t="shared" si="112"/>
        <v>-2897813.41</v>
      </c>
      <c r="I234" s="164">
        <f t="shared" si="112"/>
        <v>-2618813.4099999992</v>
      </c>
      <c r="J234" s="137"/>
    </row>
    <row r="235" spans="1:10" ht="13.5" hidden="1" thickBot="1" x14ac:dyDescent="0.35">
      <c r="A235" s="163" t="s">
        <v>3137</v>
      </c>
      <c r="B235" s="166">
        <v>296108</v>
      </c>
      <c r="C235" s="166">
        <v>277760</v>
      </c>
      <c r="D235" s="167">
        <f>E235*czk_p_eur</f>
        <v>274000</v>
      </c>
      <c r="E235" s="168">
        <v>10960</v>
      </c>
      <c r="F235" s="167">
        <f>G235*czk_p_eur</f>
        <v>7427475.9999999991</v>
      </c>
      <c r="G235" s="167">
        <f>G90</f>
        <v>297099.03999999998</v>
      </c>
      <c r="H235" s="167">
        <f>I235*czk_p_eur</f>
        <v>0</v>
      </c>
      <c r="I235" s="167">
        <f>J235*czk_p_eur</f>
        <v>0</v>
      </c>
      <c r="J235" s="167">
        <f>K235*czk_p_eur</f>
        <v>0</v>
      </c>
    </row>
    <row r="236" spans="1:10" ht="13.5" hidden="1" thickBot="1" x14ac:dyDescent="0.35">
      <c r="A236" s="163" t="s">
        <v>3138</v>
      </c>
      <c r="B236" s="164">
        <f>SUM(B234:B235)</f>
        <v>-264470</v>
      </c>
      <c r="C236" s="164">
        <v>992</v>
      </c>
      <c r="D236" s="164">
        <f>SUM(D234:D235)</f>
        <v>-5000</v>
      </c>
      <c r="E236" s="165">
        <f>SUM(E234:E235)</f>
        <v>-200</v>
      </c>
      <c r="F236" s="164">
        <f t="shared" ref="F236:I236" si="113">SUM(F234:F235)</f>
        <v>4923541.9999999991</v>
      </c>
      <c r="G236" s="164">
        <f t="shared" si="113"/>
        <v>690978.45</v>
      </c>
      <c r="H236" s="164">
        <f t="shared" si="113"/>
        <v>-2897813.41</v>
      </c>
      <c r="I236" s="164">
        <f t="shared" si="113"/>
        <v>-2618813.4099999992</v>
      </c>
      <c r="J236" s="169"/>
    </row>
    <row r="237" spans="1:10" ht="13.5" hidden="1" thickBot="1" x14ac:dyDescent="0.35">
      <c r="A237" s="163" t="s">
        <v>3139</v>
      </c>
      <c r="B237" s="166">
        <v>7959606</v>
      </c>
      <c r="C237" s="166">
        <v>3252520</v>
      </c>
      <c r="D237" s="167">
        <v>6012470</v>
      </c>
      <c r="E237" s="168">
        <v>240499</v>
      </c>
      <c r="F237" s="167"/>
      <c r="G237" s="167"/>
      <c r="H237" s="167">
        <f>1563025.02+4390286.66</f>
        <v>5953311.6799999997</v>
      </c>
      <c r="I237" s="167">
        <f>H237-D237</f>
        <v>-59158.320000000298</v>
      </c>
      <c r="J237" s="169">
        <f t="shared" ref="J237:J238" si="114">H237/D237</f>
        <v>0.9901607292843041</v>
      </c>
    </row>
    <row r="238" spans="1:10" ht="13.5" hidden="1" thickBot="1" x14ac:dyDescent="0.35">
      <c r="A238" s="163" t="s">
        <v>3140</v>
      </c>
      <c r="B238" s="166">
        <v>6656140</v>
      </c>
      <c r="C238" s="166">
        <v>3253512</v>
      </c>
      <c r="D238" s="167">
        <v>6007470</v>
      </c>
      <c r="E238" s="168">
        <v>240299</v>
      </c>
      <c r="F238" s="167"/>
      <c r="G238" s="167"/>
      <c r="H238" s="167">
        <f>8.61+1053.55</f>
        <v>1062.1599999999999</v>
      </c>
      <c r="I238" s="167">
        <f>H238-D238</f>
        <v>-6006407.8399999999</v>
      </c>
      <c r="J238" s="170">
        <f t="shared" si="114"/>
        <v>1.768065425212277E-4</v>
      </c>
    </row>
    <row r="239" spans="1:10" hidden="1" x14ac:dyDescent="0.3">
      <c r="A239" s="171"/>
      <c r="B239" s="172"/>
      <c r="C239" s="173"/>
      <c r="D239" s="108"/>
      <c r="F239" s="108"/>
      <c r="G239" s="108"/>
      <c r="H239" s="108"/>
      <c r="I239" s="108"/>
      <c r="J239" s="108"/>
    </row>
    <row r="240" spans="1:10" x14ac:dyDescent="0.3">
      <c r="A240" s="171"/>
      <c r="B240" s="172"/>
      <c r="C240" s="173"/>
      <c r="D240" s="108"/>
      <c r="F240" s="108"/>
      <c r="G240" s="108"/>
      <c r="H240" s="108"/>
      <c r="I240" s="108"/>
      <c r="J240" s="108"/>
    </row>
    <row r="241" spans="1:19" hidden="1" x14ac:dyDescent="0.3">
      <c r="A241" s="171"/>
      <c r="B241" s="172"/>
      <c r="C241" s="173"/>
      <c r="D241" s="108"/>
      <c r="F241" s="108"/>
      <c r="G241" s="108"/>
      <c r="H241" s="108"/>
      <c r="I241" s="108"/>
      <c r="J241" s="108"/>
    </row>
    <row r="242" spans="1:19" hidden="1" x14ac:dyDescent="0.3">
      <c r="P242" s="5"/>
      <c r="S242" s="8"/>
    </row>
    <row r="243" spans="1:19" hidden="1" x14ac:dyDescent="0.3">
      <c r="P243" s="5"/>
      <c r="S243" s="8"/>
    </row>
    <row r="244" spans="1:19" hidden="1" x14ac:dyDescent="0.3">
      <c r="P244" s="5"/>
      <c r="S244" s="8"/>
    </row>
    <row r="245" spans="1:19" hidden="1" x14ac:dyDescent="0.3"/>
    <row r="246" spans="1:19" hidden="1" x14ac:dyDescent="0.3"/>
    <row r="247" spans="1:19" hidden="1" x14ac:dyDescent="0.3"/>
    <row r="248" spans="1:19" hidden="1" x14ac:dyDescent="0.3"/>
    <row r="249" spans="1:19" hidden="1" x14ac:dyDescent="0.3"/>
    <row r="250" spans="1:19" hidden="1" x14ac:dyDescent="0.3"/>
    <row r="251" spans="1:19" hidden="1" x14ac:dyDescent="0.3"/>
    <row r="252" spans="1:19" hidden="1" x14ac:dyDescent="0.3"/>
    <row r="253" spans="1:19" hidden="1" x14ac:dyDescent="0.3"/>
    <row r="254" spans="1:19" hidden="1" x14ac:dyDescent="0.3"/>
    <row r="255" spans="1:19" hidden="1" x14ac:dyDescent="0.3"/>
    <row r="256" spans="1:19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</sheetData>
  <mergeCells count="20">
    <mergeCell ref="A51:E51"/>
    <mergeCell ref="F2:J2"/>
    <mergeCell ref="F3:J3"/>
    <mergeCell ref="A7:B7"/>
    <mergeCell ref="A17:E17"/>
    <mergeCell ref="A18:E18"/>
    <mergeCell ref="A20:E20"/>
    <mergeCell ref="A22:E22"/>
    <mergeCell ref="A23:E23"/>
    <mergeCell ref="A40:E40"/>
    <mergeCell ref="A43:E43"/>
    <mergeCell ref="A47:E47"/>
    <mergeCell ref="A194:A196"/>
    <mergeCell ref="A197:E197"/>
    <mergeCell ref="A69:E69"/>
    <mergeCell ref="A70:A72"/>
    <mergeCell ref="A91:A93"/>
    <mergeCell ref="A184:E184"/>
    <mergeCell ref="A185:A187"/>
    <mergeCell ref="A188:E188"/>
  </mergeCells>
  <pageMargins left="0.70866141732283472" right="0.70866141732283472" top="0.78740157480314965" bottom="0.78740157480314965" header="0.31496062992125984" footer="0.31496062992125984"/>
  <pageSetup paperSize="8" scale="23" fitToHeight="2" orientation="portrait" r:id="rId1"/>
  <headerFooter>
    <oddHeader>&amp;Z&amp;F</oddHead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export dat</vt:lpstr>
      <vt:lpstr>souhrny</vt:lpstr>
      <vt:lpstr>přehled k 30.6.2020</vt:lpstr>
      <vt:lpstr>czk_p_eur</vt:lpstr>
      <vt:lpstr>czk_p_USD</vt:lpstr>
      <vt:lpstr>'přehled k 30.6.2020'!Názvy_tlače</vt:lpstr>
      <vt:lpstr>p_C</vt:lpstr>
      <vt:lpstr>p_S</vt:lpstr>
      <vt:lpstr>USD_p_EUR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Kubiznová</dc:creator>
  <cp:lastModifiedBy>Ladislav Gall</cp:lastModifiedBy>
  <cp:lastPrinted>2021-03-23T12:46:57Z</cp:lastPrinted>
  <dcterms:created xsi:type="dcterms:W3CDTF">2020-09-18T14:56:06Z</dcterms:created>
  <dcterms:modified xsi:type="dcterms:W3CDTF">2021-05-04T14:14:35Z</dcterms:modified>
</cp:coreProperties>
</file>