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\OneDrive\Počítač\"/>
    </mc:Choice>
  </mc:AlternateContent>
  <xr:revisionPtr revIDLastSave="0" documentId="8_{C0D32B9F-50D0-4E2A-9F28-2AB2D9BFDE5C}" xr6:coauthVersionLast="47" xr6:coauthVersionMax="47" xr10:uidLastSave="{00000000-0000-0000-0000-000000000000}"/>
  <bookViews>
    <workbookView xWindow="5925" yWindow="4065" windowWidth="21600" windowHeight="11385" xr2:uid="{00000000-000D-0000-FFFF-FFFF00000000}"/>
  </bookViews>
  <sheets>
    <sheet name="plnění rozpočtu" sheetId="8" r:id="rId1"/>
    <sheet name="souhrny dle položek" sheetId="11" r:id="rId2"/>
    <sheet name="výsledovka po zakázkách souhrn" sheetId="10" r:id="rId3"/>
  </sheets>
  <definedNames>
    <definedName name="czk_p_eur">#REF!</definedName>
    <definedName name="czk_p_USD">#REF!</definedName>
    <definedName name="USD_p_EU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8" l="1"/>
  <c r="F120" i="8" s="1"/>
  <c r="F74" i="8"/>
  <c r="F89" i="8"/>
  <c r="F81" i="8"/>
  <c r="E74" i="8"/>
  <c r="F55" i="8"/>
  <c r="F50" i="8"/>
  <c r="F44" i="8"/>
  <c r="F21" i="8"/>
  <c r="F14" i="8"/>
  <c r="F31" i="8" s="1"/>
  <c r="F32" i="8" s="1"/>
  <c r="F73" i="8" l="1"/>
  <c r="G25" i="8"/>
  <c r="F114" i="8" l="1"/>
  <c r="F108" i="8"/>
  <c r="F102" i="8"/>
  <c r="F99" i="8"/>
  <c r="F95" i="8"/>
  <c r="F64" i="8"/>
  <c r="F59" i="8"/>
  <c r="H33" i="8"/>
  <c r="G33" i="8"/>
  <c r="G13" i="8"/>
  <c r="G15" i="8"/>
  <c r="G16" i="8"/>
  <c r="G17" i="8"/>
  <c r="G18" i="8"/>
  <c r="H19" i="8"/>
  <c r="G20" i="8"/>
  <c r="G22" i="8"/>
  <c r="G23" i="8"/>
  <c r="H24" i="8"/>
  <c r="G26" i="8"/>
  <c r="G27" i="8"/>
  <c r="H29" i="8"/>
  <c r="G30" i="8"/>
  <c r="F38" i="8" l="1"/>
  <c r="F70" i="8"/>
  <c r="H17" i="8"/>
  <c r="G29" i="8"/>
  <c r="H18" i="8"/>
  <c r="G24" i="8"/>
  <c r="G19" i="8"/>
  <c r="H45" i="8"/>
  <c r="G46" i="8"/>
  <c r="H49" i="8"/>
  <c r="G52" i="8"/>
  <c r="G53" i="8"/>
  <c r="G54" i="8"/>
  <c r="H60" i="8"/>
  <c r="H63" i="8"/>
  <c r="H67" i="8"/>
  <c r="H68" i="8"/>
  <c r="H71" i="8"/>
  <c r="H72" i="8"/>
  <c r="H75" i="8"/>
  <c r="H76" i="8"/>
  <c r="G77" i="8"/>
  <c r="H79" i="8"/>
  <c r="H80" i="8"/>
  <c r="G83" i="8"/>
  <c r="H84" i="8"/>
  <c r="H87" i="8"/>
  <c r="H88" i="8"/>
  <c r="G90" i="8"/>
  <c r="H91" i="8"/>
  <c r="H92" i="8"/>
  <c r="G93" i="8"/>
  <c r="G94" i="8"/>
  <c r="H96" i="8"/>
  <c r="G97" i="8"/>
  <c r="H100" i="8"/>
  <c r="H103" i="8"/>
  <c r="H104" i="8"/>
  <c r="H107" i="8"/>
  <c r="H112" i="8"/>
  <c r="H115" i="8"/>
  <c r="H116" i="8"/>
  <c r="H119" i="8"/>
  <c r="H123" i="8"/>
  <c r="G124" i="8"/>
  <c r="H127" i="8"/>
  <c r="H128" i="8"/>
  <c r="F130" i="8" l="1"/>
  <c r="F131" i="8" s="1"/>
  <c r="G67" i="8"/>
  <c r="G115" i="8"/>
  <c r="G45" i="8"/>
  <c r="G80" i="8"/>
  <c r="G100" i="8"/>
  <c r="G75" i="8"/>
  <c r="G91" i="8"/>
  <c r="G88" i="8"/>
  <c r="G49" i="8"/>
  <c r="G78" i="8"/>
  <c r="H78" i="8"/>
  <c r="G58" i="8"/>
  <c r="H58" i="8"/>
  <c r="G101" i="8"/>
  <c r="H101" i="8"/>
  <c r="G47" i="8"/>
  <c r="H47" i="8"/>
  <c r="G39" i="8"/>
  <c r="H39" i="8"/>
  <c r="G123" i="8"/>
  <c r="G112" i="8"/>
  <c r="G72" i="8"/>
  <c r="G63" i="8"/>
  <c r="G132" i="8"/>
  <c r="H132" i="8"/>
  <c r="G126" i="8"/>
  <c r="H126" i="8"/>
  <c r="G121" i="8"/>
  <c r="H121" i="8"/>
  <c r="G110" i="8"/>
  <c r="H110" i="8"/>
  <c r="G105" i="8"/>
  <c r="H105" i="8"/>
  <c r="G85" i="8"/>
  <c r="H85" i="8"/>
  <c r="G66" i="8"/>
  <c r="H66" i="8"/>
  <c r="G61" i="8"/>
  <c r="H61" i="8"/>
  <c r="G56" i="8"/>
  <c r="H56" i="8"/>
  <c r="G51" i="8"/>
  <c r="H51" i="8"/>
  <c r="G42" i="8"/>
  <c r="H42" i="8"/>
  <c r="G128" i="8"/>
  <c r="G119" i="8"/>
  <c r="G107" i="8"/>
  <c r="G96" i="8"/>
  <c r="G87" i="8"/>
  <c r="G79" i="8"/>
  <c r="G71" i="8"/>
  <c r="G60" i="8"/>
  <c r="G118" i="8"/>
  <c r="H118" i="8"/>
  <c r="G113" i="8"/>
  <c r="H113" i="8"/>
  <c r="G48" i="8"/>
  <c r="H48" i="8"/>
  <c r="G40" i="8"/>
  <c r="H40" i="8"/>
  <c r="G103" i="8"/>
  <c r="G117" i="8"/>
  <c r="H117" i="8"/>
  <c r="G106" i="8"/>
  <c r="H106" i="8"/>
  <c r="G86" i="8"/>
  <c r="H86" i="8"/>
  <c r="G82" i="8"/>
  <c r="H82" i="8"/>
  <c r="G62" i="8"/>
  <c r="H62" i="8"/>
  <c r="G57" i="8"/>
  <c r="H57" i="8"/>
  <c r="G43" i="8"/>
  <c r="H43" i="8"/>
  <c r="G129" i="8"/>
  <c r="H129" i="8"/>
  <c r="G125" i="8"/>
  <c r="H125" i="8"/>
  <c r="G109" i="8"/>
  <c r="H109" i="8"/>
  <c r="G98" i="8"/>
  <c r="H98" i="8"/>
  <c r="G69" i="8"/>
  <c r="H69" i="8"/>
  <c r="G65" i="8"/>
  <c r="H65" i="8"/>
  <c r="G41" i="8"/>
  <c r="H41" i="8"/>
  <c r="G127" i="8"/>
  <c r="G116" i="8"/>
  <c r="G104" i="8"/>
  <c r="G92" i="8"/>
  <c r="G84" i="8"/>
  <c r="G76" i="8"/>
  <c r="G68" i="8"/>
  <c r="E89" i="8"/>
  <c r="E21" i="8"/>
  <c r="E81" i="8"/>
  <c r="E122" i="8"/>
  <c r="E114" i="8"/>
  <c r="E111" i="8"/>
  <c r="E108" i="8"/>
  <c r="E102" i="8"/>
  <c r="E99" i="8"/>
  <c r="E95" i="8"/>
  <c r="E64" i="8"/>
  <c r="E59" i="8"/>
  <c r="E55" i="8"/>
  <c r="E50" i="8"/>
  <c r="E44" i="8"/>
  <c r="H21" i="8" l="1"/>
  <c r="E31" i="8"/>
  <c r="G21" i="8"/>
  <c r="G14" i="8"/>
  <c r="H14" i="8"/>
  <c r="H74" i="8"/>
  <c r="H44" i="8"/>
  <c r="G74" i="8"/>
  <c r="G44" i="8"/>
  <c r="E120" i="8"/>
  <c r="E73" i="8"/>
  <c r="E38" i="8"/>
  <c r="H31" i="8" l="1"/>
  <c r="G31" i="8"/>
  <c r="E70" i="8"/>
  <c r="E130" i="8" s="1"/>
  <c r="E131" i="8" s="1"/>
  <c r="G59" i="8" l="1"/>
  <c r="H59" i="8"/>
  <c r="G114" i="8"/>
  <c r="H114" i="8"/>
  <c r="G64" i="8"/>
  <c r="H64" i="8"/>
  <c r="G102" i="8"/>
  <c r="H102" i="8"/>
  <c r="H13" i="8"/>
  <c r="G99" i="8" l="1"/>
  <c r="H99" i="8"/>
  <c r="G81" i="8"/>
  <c r="H81" i="8"/>
  <c r="G95" i="8"/>
  <c r="H95" i="8"/>
  <c r="G73" i="8" l="1"/>
  <c r="H73" i="8"/>
  <c r="D122" i="8"/>
  <c r="C122" i="8"/>
  <c r="D114" i="8"/>
  <c r="C114" i="8"/>
  <c r="D111" i="8"/>
  <c r="C111" i="8"/>
  <c r="D108" i="8"/>
  <c r="C108" i="8"/>
  <c r="D102" i="8"/>
  <c r="C102" i="8"/>
  <c r="D99" i="8"/>
  <c r="C99" i="8"/>
  <c r="D95" i="8"/>
  <c r="C95" i="8"/>
  <c r="D89" i="8"/>
  <c r="C89" i="8"/>
  <c r="D81" i="8"/>
  <c r="D74" i="8"/>
  <c r="C74" i="8"/>
  <c r="D64" i="8"/>
  <c r="C64" i="8"/>
  <c r="D59" i="8"/>
  <c r="C59" i="8"/>
  <c r="D55" i="8"/>
  <c r="C55" i="8"/>
  <c r="D50" i="8"/>
  <c r="C50" i="8"/>
  <c r="D44" i="8"/>
  <c r="C44" i="8"/>
  <c r="D21" i="8"/>
  <c r="D31" i="8" s="1"/>
  <c r="G50" i="8" l="1"/>
  <c r="H50" i="8"/>
  <c r="H28" i="8"/>
  <c r="G28" i="8"/>
  <c r="G55" i="8"/>
  <c r="H55" i="8"/>
  <c r="D73" i="8"/>
  <c r="C38" i="8"/>
  <c r="D38" i="8"/>
  <c r="D130" i="8" s="1"/>
  <c r="D32" i="8"/>
  <c r="G89" i="8" l="1"/>
  <c r="H89" i="8"/>
  <c r="G111" i="8"/>
  <c r="H111" i="8"/>
  <c r="G32" i="8"/>
  <c r="H32" i="8"/>
  <c r="G38" i="8"/>
  <c r="H38" i="8"/>
  <c r="G108" i="8"/>
  <c r="H108" i="8"/>
  <c r="D132" i="8"/>
  <c r="D131" i="8"/>
  <c r="G120" i="8" l="1"/>
  <c r="H120" i="8"/>
  <c r="G122" i="8"/>
  <c r="H122" i="8"/>
  <c r="G70" i="8" l="1"/>
  <c r="H70" i="8"/>
  <c r="G130" i="8" l="1"/>
  <c r="H130" i="8"/>
  <c r="G133" i="8" l="1"/>
  <c r="H133" i="8"/>
  <c r="G131" i="8"/>
  <c r="H131" i="8"/>
</calcChain>
</file>

<file path=xl/sharedStrings.xml><?xml version="1.0" encoding="utf-8"?>
<sst xmlns="http://schemas.openxmlformats.org/spreadsheetml/2006/main" count="4977" uniqueCount="1550">
  <si>
    <t>1.1</t>
  </si>
  <si>
    <t>1.2.6</t>
  </si>
  <si>
    <t>2.1.01</t>
  </si>
  <si>
    <t>2.1.03</t>
  </si>
  <si>
    <t>2.1.05</t>
  </si>
  <si>
    <t>2.1.06.1</t>
  </si>
  <si>
    <t>2.1.06.4</t>
  </si>
  <si>
    <t>2.1.08.1</t>
  </si>
  <si>
    <t>2.1.08.2</t>
  </si>
  <si>
    <t>2.1.09.1</t>
  </si>
  <si>
    <t>2.1.09.2</t>
  </si>
  <si>
    <t>2.2.01</t>
  </si>
  <si>
    <t>2.2.03.1</t>
  </si>
  <si>
    <t>2.2.04.2</t>
  </si>
  <si>
    <t>2.2.04.3</t>
  </si>
  <si>
    <t>2.2.10</t>
  </si>
  <si>
    <t>2.3.2.1</t>
  </si>
  <si>
    <t xml:space="preserve">ROTARY INTERNATIONAL </t>
  </si>
  <si>
    <r>
      <rPr>
        <b/>
        <sz val="10"/>
        <rFont val="Times New Roman"/>
        <family val="1"/>
        <charset val="238"/>
      </rPr>
      <t xml:space="preserve">Distrikt 2240 - </t>
    </r>
    <r>
      <rPr>
        <b/>
        <sz val="10"/>
        <color rgb="FF000090"/>
        <rFont val="Times New Roman"/>
        <family val="1"/>
        <charset val="238"/>
      </rPr>
      <t>Česká republika a Slovenská republika</t>
    </r>
  </si>
  <si>
    <t>Finanční výbor distriktu</t>
  </si>
  <si>
    <t xml:space="preserve"> </t>
  </si>
  <si>
    <t>Skutečnost</t>
  </si>
  <si>
    <t>Rozpočet</t>
  </si>
  <si>
    <t>2018/ 2019</t>
  </si>
  <si>
    <t>2019/ 2020</t>
  </si>
  <si>
    <t>v Kč</t>
  </si>
  <si>
    <t xml:space="preserve">1.1 Členské příspěvky odváděné RC do rozpočtu  Distriktu 2240 celkem  </t>
  </si>
  <si>
    <t xml:space="preserve">1.2 Dary a mimoř. příspěvky do rozpočtu  Distriktu 2240 celkem </t>
  </si>
  <si>
    <t>1.2.1 Ze zahraničí</t>
  </si>
  <si>
    <t>1.2.2 Od institucí</t>
  </si>
  <si>
    <t>1.2.3 Na PETS a DŠS</t>
  </si>
  <si>
    <t>1.2.4 Na Distriktní konferenci</t>
  </si>
  <si>
    <t>1.2.5 Na seznamy členů</t>
  </si>
  <si>
    <t>1.2.6 Ostatní</t>
  </si>
  <si>
    <t>1.3 Ostatní příjmy D 2240</t>
  </si>
  <si>
    <t>1.3.1 Grant RI</t>
  </si>
  <si>
    <t xml:space="preserve">1.3.2 Dary </t>
  </si>
  <si>
    <t>1.3.3 Příjmy z RI</t>
  </si>
  <si>
    <t>1.3.4 PR příjmy</t>
  </si>
  <si>
    <t>1.3.5 Ostatní</t>
  </si>
  <si>
    <t>1.5.2 Účty Výměny mládeže</t>
  </si>
  <si>
    <t>Celkem příjmy bez zůstatků na účtech</t>
  </si>
  <si>
    <t>2. Výdaje</t>
  </si>
  <si>
    <t>2018/2019</t>
  </si>
  <si>
    <t>2019/2020</t>
  </si>
  <si>
    <t>2.1.01 Výlohy DG</t>
  </si>
  <si>
    <t>2.1.02 Výlohy IPDG</t>
  </si>
  <si>
    <t>2.1.03 Výlohy DGE</t>
  </si>
  <si>
    <t>2.1.04 Výlohy DGN</t>
  </si>
  <si>
    <t>2.1.05 Asistenti guvernéra</t>
  </si>
  <si>
    <t>2.1.06 Distriktní sekretář</t>
  </si>
  <si>
    <t>2.1.06.1 Činnost DS</t>
  </si>
  <si>
    <t>2.1.06.2 Činnost asistenta DS</t>
  </si>
  <si>
    <t>2.1.06.3 Telekomunikační poplatky</t>
  </si>
  <si>
    <t xml:space="preserve">2.1.06.4 Poštovné </t>
  </si>
  <si>
    <t>2.1.06.5 Cestovné a ostatní</t>
  </si>
  <si>
    <t>2.1.07  Výdaje na školení a konference</t>
  </si>
  <si>
    <t>2.1.07.1 PETS a DŠS</t>
  </si>
  <si>
    <t>2.1.07.2 Guv.rada Poradní výbor guv.</t>
  </si>
  <si>
    <t>2.1.07.3 Školení sekretářů</t>
  </si>
  <si>
    <t>2.1.07.4 Školení ADG</t>
  </si>
  <si>
    <t>2.1.08 Vedení webových stránek</t>
  </si>
  <si>
    <t>2.1.08.1 Serverhosting,mail server, zál.</t>
  </si>
  <si>
    <t>2.1.08.2 Správa, vývoj, podpora</t>
  </si>
  <si>
    <t>2.1.08.3 Nová web. aplikace a ostatní</t>
  </si>
  <si>
    <t>2.1.09 Účetnictví a pojištění</t>
  </si>
  <si>
    <t>2.1.09.1 Účetnictví</t>
  </si>
  <si>
    <t>2.1.09.2 Účetní program a vývoj aplikace</t>
  </si>
  <si>
    <t>2.1.09.3 Nájem archivace účet. Dokladů</t>
  </si>
  <si>
    <t>2.1.09.4 Pojištění distriktu</t>
  </si>
  <si>
    <t>2.1.10 Ostatní výdaje na správu</t>
  </si>
  <si>
    <t>2.1.10.1 Ubytování činovníků PETS a DS</t>
  </si>
  <si>
    <t>2.1.10.2 Ubyt. a účast činovníků  na DK</t>
  </si>
  <si>
    <t>2.1.10.3 Seznamy členů-tisk a distribuce</t>
  </si>
  <si>
    <t>2.2 Výdaje na činnost výb.a komisí</t>
  </si>
  <si>
    <t>2.2.01 Rozvoj člen. základny a zakl. klubů</t>
  </si>
  <si>
    <t>2.2.02 Výměna mládeže</t>
  </si>
  <si>
    <t>2.2.03 ROTARY GOOD NEWS</t>
  </si>
  <si>
    <t>2.2.03.1 Redakční práce</t>
  </si>
  <si>
    <t>2.2.03.2 Grafika</t>
  </si>
  <si>
    <t>2.2.03.3 Elektronická verze</t>
  </si>
  <si>
    <t>2.2.03.4 Tiskárna</t>
  </si>
  <si>
    <t>2.2.03.5 Distribuce</t>
  </si>
  <si>
    <t>2.2.03.6 Ostatní</t>
  </si>
  <si>
    <t>2.2.03.7 Pronájem</t>
  </si>
  <si>
    <t>2.2.03.8 Vybavení</t>
  </si>
  <si>
    <t>2.2.03.9 Kancelářské potřeby</t>
  </si>
  <si>
    <t>2.2.03.10 Cestovné</t>
  </si>
  <si>
    <t xml:space="preserve">2.2.03.11 Poštovné </t>
  </si>
  <si>
    <t>2.2.03.12 Ostatní</t>
  </si>
  <si>
    <t>2.2.03.13 Inzerce</t>
  </si>
  <si>
    <t>2.2.04 Public Relations</t>
  </si>
  <si>
    <t>2.2.04.1 PR příspěvek grant RI</t>
  </si>
  <si>
    <t>2.2.04.2 PR komise</t>
  </si>
  <si>
    <t>2.2.04.3 PR projekt</t>
  </si>
  <si>
    <t>2.2.04.4 PR VSE (dříve GSE) příchozí</t>
  </si>
  <si>
    <t>2.2.04.5 PR VSE (dříve GSE) odchozí</t>
  </si>
  <si>
    <t>2.2.05 Nadace Rotary</t>
  </si>
  <si>
    <t>2.2.05.1 Plánované výdaje</t>
  </si>
  <si>
    <t>2.2.05.2 Dodatečné výdaje-školení</t>
  </si>
  <si>
    <t>2.2.12.1 Cestovné</t>
  </si>
  <si>
    <t>2.2.12.2 Ostatní</t>
  </si>
  <si>
    <t>2.2.13.1 Cestovné</t>
  </si>
  <si>
    <t>2.2.13.2 Ostatní</t>
  </si>
  <si>
    <t>2.3 Dary a příspěvky</t>
  </si>
  <si>
    <t>2.3.1 Dar do programových fondů TRF</t>
  </si>
  <si>
    <t>2.3.2 Dary Polio</t>
  </si>
  <si>
    <t>2.3.2.1 Dar na PolioPlus</t>
  </si>
  <si>
    <t>2.3.2.2 Mimořádný dar na POLIO</t>
  </si>
  <si>
    <t>2.3.3 Příspěvek na DK</t>
  </si>
  <si>
    <t>2.3.4 Příspěvek na VM</t>
  </si>
  <si>
    <t>2.3.5 Příspěvek na RYLA</t>
  </si>
  <si>
    <t>2.3.6 Ostatní příspěvky</t>
  </si>
  <si>
    <t>2.4 Výdaje celkem</t>
  </si>
  <si>
    <t>2.5 Bilance příjmů a výdajů celkem</t>
  </si>
  <si>
    <t>Celkem disponibilní zdroje včetně  počátečních stavů na účtech</t>
  </si>
  <si>
    <t>2.2.3.1 Výdaje</t>
  </si>
  <si>
    <t>2.2.3.2 Režijní náklady</t>
  </si>
  <si>
    <r>
      <t>1.5.1 Ú</t>
    </r>
    <r>
      <rPr>
        <sz val="10"/>
        <color rgb="FF000000"/>
        <rFont val="Times New Roman"/>
        <family val="1"/>
        <charset val="238"/>
      </rPr>
      <t>čty</t>
    </r>
    <r>
      <rPr>
        <sz val="10"/>
        <rFont val="Times New Roman"/>
        <family val="1"/>
        <charset val="238"/>
      </rPr>
      <t xml:space="preserve"> správy distriktu</t>
    </r>
  </si>
  <si>
    <r>
      <t>2.1</t>
    </r>
    <r>
      <rPr>
        <sz val="10"/>
        <color rgb="FF000000"/>
        <rFont val="Times New Roman"/>
        <family val="1"/>
        <charset val="238"/>
      </rPr>
      <t> </t>
    </r>
    <r>
      <rPr>
        <b/>
        <sz val="10"/>
        <color rgb="FF000000"/>
        <rFont val="Times New Roman"/>
        <family val="1"/>
        <charset val="238"/>
      </rPr>
      <t>Správa distriktu celkem</t>
    </r>
  </si>
  <si>
    <t>2.1.10.3</t>
  </si>
  <si>
    <t>Cestovné</t>
  </si>
  <si>
    <t>Poštovné</t>
  </si>
  <si>
    <t>2.1.09.4</t>
  </si>
  <si>
    <t>2.1.10.4 Ostatní výdaje</t>
  </si>
  <si>
    <t>2.1.10.5 Administrativa a pronájem sídla</t>
  </si>
  <si>
    <t>2.2.03.2</t>
  </si>
  <si>
    <t>2.2.03.4</t>
  </si>
  <si>
    <t>2.2.03.5</t>
  </si>
  <si>
    <t>2.2.03.6</t>
  </si>
  <si>
    <t>2.2.05.3. Distriktní granty</t>
  </si>
  <si>
    <t>2.2.05.3</t>
  </si>
  <si>
    <t>2.3.7 Příspěvky na projekty RC a RAC</t>
  </si>
  <si>
    <t>Výsledovka po zakázkách (souhrnný přehled)</t>
  </si>
  <si>
    <t>Strana 1</t>
  </si>
  <si>
    <t>IČ: 86595130</t>
  </si>
  <si>
    <t>Tisk vybraných záznamů</t>
  </si>
  <si>
    <t>Číslo zakázky</t>
  </si>
  <si>
    <t>Název zakázky</t>
  </si>
  <si>
    <t>Náklady</t>
  </si>
  <si>
    <t>Výnosy</t>
  </si>
  <si>
    <t>Hospodářský zisk</t>
  </si>
  <si>
    <t>členské příspěvky (fakturované distriktem vždy k 1.7. a 1.1. )</t>
  </si>
  <si>
    <t>Ostatní</t>
  </si>
  <si>
    <t>1.3.3</t>
  </si>
  <si>
    <t>Příjmy z RI</t>
  </si>
  <si>
    <t>Výlohy DG</t>
  </si>
  <si>
    <t>Výlohy DGE</t>
  </si>
  <si>
    <t>Asistenti guvernéra</t>
  </si>
  <si>
    <t>činnost DS</t>
  </si>
  <si>
    <t>Serverhosting, mailserver, zál.</t>
  </si>
  <si>
    <t>Správa, vývoj, podpora, SLA (web)</t>
  </si>
  <si>
    <t>Účetnictví</t>
  </si>
  <si>
    <t>pojistné</t>
  </si>
  <si>
    <t>2.1.10.5</t>
  </si>
  <si>
    <t>Administrativa a pronájem sídla</t>
  </si>
  <si>
    <t>Rozvoj člen. základny a zakl. klubů</t>
  </si>
  <si>
    <t>Redakční práce</t>
  </si>
  <si>
    <t>Grafika</t>
  </si>
  <si>
    <t>Tiskárna</t>
  </si>
  <si>
    <t>Distribuce</t>
  </si>
  <si>
    <t>PR komise</t>
  </si>
  <si>
    <t>PR projekt</t>
  </si>
  <si>
    <t>ICC - jednotlivé výbory</t>
  </si>
  <si>
    <t>Dar na PolioPlus</t>
  </si>
  <si>
    <t>Ostatní příspěvky</t>
  </si>
  <si>
    <t>2.3.6</t>
  </si>
  <si>
    <t>Celkem</t>
  </si>
  <si>
    <t>Hospodářský zisk za období</t>
  </si>
  <si>
    <t>Rozdíl oproti rozpočtu</t>
  </si>
  <si>
    <t>Koef.</t>
  </si>
  <si>
    <t>v %</t>
  </si>
  <si>
    <t>1. Příjmy</t>
  </si>
  <si>
    <t>Datum</t>
  </si>
  <si>
    <t>Zdroj</t>
  </si>
  <si>
    <t>Firma</t>
  </si>
  <si>
    <t>Text</t>
  </si>
  <si>
    <t>MD</t>
  </si>
  <si>
    <t>ČSOB0910001</t>
  </si>
  <si>
    <t>681100</t>
  </si>
  <si>
    <t>Rotary club Brno, z.s.</t>
  </si>
  <si>
    <t>Rotary klub Brno City, z.s.</t>
  </si>
  <si>
    <t>Rotary klub České Budějovice z.s.</t>
  </si>
  <si>
    <t>Rotary klub  Hradec Králové, z.s.</t>
  </si>
  <si>
    <t>Rotary klub Jičín - Nymburk z.s.</t>
  </si>
  <si>
    <t>Rotary club Jihlava, z.s.</t>
  </si>
  <si>
    <t>Rotary Club Klatovy, z.s.</t>
  </si>
  <si>
    <t>Rotary klub Kroměříž, zapsaný spolek</t>
  </si>
  <si>
    <t>Rotary klub Most, z. s.</t>
  </si>
  <si>
    <t>Rotary Club Olomouc</t>
  </si>
  <si>
    <t>Rotary club Opava</t>
  </si>
  <si>
    <t>Rotary klub Ostrava, zapsaný spolek</t>
  </si>
  <si>
    <t>ROTARY CLUB PARDUBICE z.s.</t>
  </si>
  <si>
    <t>ROTARY CLUB PÍSEK, z.s.</t>
  </si>
  <si>
    <t>Rotary club Plzeň, z.s.</t>
  </si>
  <si>
    <t>Rotary klub Poděbrady, z.s.</t>
  </si>
  <si>
    <t>Rotary klub Praga Ekumena, z.s.</t>
  </si>
  <si>
    <t>Rotary klub Prag-Bohemia, z.s.</t>
  </si>
  <si>
    <t>Rotary Club Prague Platinum, z.s.</t>
  </si>
  <si>
    <t>Rotary klub Praha z.s.</t>
  </si>
  <si>
    <t>"Rotary Club Prague International"</t>
  </si>
  <si>
    <t>Rotary klub Praha City</t>
  </si>
  <si>
    <t>Rotary klub Praha - Staré Město</t>
  </si>
  <si>
    <t>Rotary klub Prostějov</t>
  </si>
  <si>
    <t>ROTARY CLUB TÁBOR, z.s.</t>
  </si>
  <si>
    <t>Rotary Klub Telč, z. s.</t>
  </si>
  <si>
    <t>Rotary klub Třebíč, z.s.</t>
  </si>
  <si>
    <t>ROTARY klub Trutnov, z.s.</t>
  </si>
  <si>
    <t xml:space="preserve">Rotary club Banská Bystrica </t>
  </si>
  <si>
    <t>ROTARY CLUB BÁNSKÁ BYSTRICA CLASSIC</t>
  </si>
  <si>
    <t>Rotary klub Bratislava</t>
  </si>
  <si>
    <t>Rotary Club Bratislava International</t>
  </si>
  <si>
    <t>Rotary klub Dunajská Streda</t>
  </si>
  <si>
    <t>Rotary club Košice</t>
  </si>
  <si>
    <t>Rotary klub Košice Classic</t>
  </si>
  <si>
    <t>Rotary klub Levice</t>
  </si>
  <si>
    <t>Rotary club Liptovský Mikuláš, o.z.</t>
  </si>
  <si>
    <t>ROTARY CLUB MALACKY GOLF</t>
  </si>
  <si>
    <t>Rotary Club Martin</t>
  </si>
  <si>
    <t>Rotary Club Nitra</t>
  </si>
  <si>
    <t>Rotary klub Nitra Harmony</t>
  </si>
  <si>
    <t>ROTARY KLUB Nové Zámky, o.z.</t>
  </si>
  <si>
    <t>ROTARY CLUB PIEŠŤANY</t>
  </si>
  <si>
    <t>Rotary club Spišská Nová Ves</t>
  </si>
  <si>
    <t>Rotary Club Trebišov</t>
  </si>
  <si>
    <t>ROTARY KLUB TRENČÍN</t>
  </si>
  <si>
    <t>Rotary Club Žilina</t>
  </si>
  <si>
    <t>Rotary Club Žilina International</t>
  </si>
  <si>
    <t>Rotary Club Zvolen</t>
  </si>
  <si>
    <t>645100</t>
  </si>
  <si>
    <t>Rotary klub Beroun, z. s.</t>
  </si>
  <si>
    <t>684001</t>
  </si>
  <si>
    <t>Rotary klub Broumov, z. s.</t>
  </si>
  <si>
    <t>Rotary club Český Krumlov z.s.</t>
  </si>
  <si>
    <t>ROTARY CLUB CHEB/EGER, z.s.</t>
  </si>
  <si>
    <t>Rotary klub Frýdek-Místek a Kopřivnice, z.s.</t>
  </si>
  <si>
    <t>Rotary klub Hluboká nad Vltavou - Golf, z.s.</t>
  </si>
  <si>
    <t>Rotary Club Jindřichův Hradec</t>
  </si>
  <si>
    <t>Rotary Club Liberec - Jablonec, z. s.</t>
  </si>
  <si>
    <t>ROTARY CLUB OSTRAVA CITY, z.s.</t>
  </si>
  <si>
    <t>Rotary Club Ostrava International z. s.</t>
  </si>
  <si>
    <t>Rotary klub Plzeň Beseda, z.s.</t>
  </si>
  <si>
    <t>ROTARY CLUB Přerov, z.s.</t>
  </si>
  <si>
    <t>Rotary klub Uherský Brod, z.s.</t>
  </si>
  <si>
    <t>Rotary klub Valtice - Břeclav</t>
  </si>
  <si>
    <t>Rotary klub Zlín, z.s.</t>
  </si>
  <si>
    <t>Rotary klub Znojmo, z.s.</t>
  </si>
  <si>
    <t>Rotary klub Bratislava Danube</t>
  </si>
  <si>
    <t>ROTARY KLUB HUMENNÉ</t>
  </si>
  <si>
    <t>Rotary club Poprad</t>
  </si>
  <si>
    <t>ROTARY CLUB ROŽŇAVA</t>
  </si>
  <si>
    <t>Rotary Club Prešov-Šariš, o.z.</t>
  </si>
  <si>
    <t>Rotary Klub Stupava Záhorie</t>
  </si>
  <si>
    <t>Robert Bečica</t>
  </si>
  <si>
    <t>Kurzové zisky - závazky</t>
  </si>
  <si>
    <t>Monika Kočiová</t>
  </si>
  <si>
    <t>GTC.PRESS, s.r.o.</t>
  </si>
  <si>
    <t>Vjeszt Gabriel</t>
  </si>
  <si>
    <t>Ladislav Gáll</t>
  </si>
  <si>
    <t>501010</t>
  </si>
  <si>
    <t>501030</t>
  </si>
  <si>
    <t>512010</t>
  </si>
  <si>
    <t>518020</t>
  </si>
  <si>
    <t>518025</t>
  </si>
  <si>
    <t>518033</t>
  </si>
  <si>
    <t>Business Media CZ s.r.o.</t>
  </si>
  <si>
    <t>518035</t>
  </si>
  <si>
    <t>Phares s.r.o.</t>
  </si>
  <si>
    <t>518036</t>
  </si>
  <si>
    <t>518037</t>
  </si>
  <si>
    <t>ACTIVE 24, s.r.o.</t>
  </si>
  <si>
    <t>518039</t>
  </si>
  <si>
    <t>518045</t>
  </si>
  <si>
    <t>545100</t>
  </si>
  <si>
    <t>SLOa0070004</t>
  </si>
  <si>
    <t>SLOa0070005</t>
  </si>
  <si>
    <t>Kurzové ztráty - závazky</t>
  </si>
  <si>
    <t>Za vedení účtu, výpi</t>
  </si>
  <si>
    <t>549010</t>
  </si>
  <si>
    <t>Zúčtování poplatku</t>
  </si>
  <si>
    <t>Zahraniční úhrada -</t>
  </si>
  <si>
    <t>549020</t>
  </si>
  <si>
    <t>581010</t>
  </si>
  <si>
    <t>Rotary distrikt governor funding</t>
  </si>
  <si>
    <t>2.6. Výdaje DG z fondu RI</t>
  </si>
  <si>
    <t>2.7. Zůstatky na bank. Účtech k 30.06.</t>
  </si>
  <si>
    <t>1.2.3</t>
  </si>
  <si>
    <t>Na PETS a DŠS</t>
  </si>
  <si>
    <t>1.3.5</t>
  </si>
  <si>
    <t>1.7</t>
  </si>
  <si>
    <t>2.1.06.5</t>
  </si>
  <si>
    <t>Cestovné a ostatní</t>
  </si>
  <si>
    <t>2.1.07.1</t>
  </si>
  <si>
    <t>PETS a DŠS</t>
  </si>
  <si>
    <t>Účetní program a vývoj aplikace</t>
  </si>
  <si>
    <t>2.1.10.1</t>
  </si>
  <si>
    <t>Ubytování činovníků PETS a DS</t>
  </si>
  <si>
    <t>2.1.10.2</t>
  </si>
  <si>
    <t>Ubytování činovníků DK</t>
  </si>
  <si>
    <t>Seznamy členů - tisk a distribuce</t>
  </si>
  <si>
    <t>Distriktní granty - dotace</t>
  </si>
  <si>
    <t>2.2.06.1</t>
  </si>
  <si>
    <t>2.2.06.2</t>
  </si>
  <si>
    <t>Ostatní náklady</t>
  </si>
  <si>
    <t>2.2.09</t>
  </si>
  <si>
    <t>Finanční výbor</t>
  </si>
  <si>
    <t>2.3.5</t>
  </si>
  <si>
    <t>Příspěvek na RYLA</t>
  </si>
  <si>
    <t>2.6</t>
  </si>
  <si>
    <t>Výdaje DG z fondu RI</t>
  </si>
  <si>
    <t>Výsledovka po zakázkách dokladově</t>
  </si>
  <si>
    <t>Zakázka:</t>
  </si>
  <si>
    <t>Doklad</t>
  </si>
  <si>
    <t>D</t>
  </si>
  <si>
    <t>Kurzové ztráty</t>
  </si>
  <si>
    <t>IN</t>
  </si>
  <si>
    <t>Náklady celkem</t>
  </si>
  <si>
    <t>Přijaté členské příspěvky</t>
  </si>
  <si>
    <t>FV</t>
  </si>
  <si>
    <t>Rotary Klub Karlovy Vary, z. s.</t>
  </si>
  <si>
    <t>RC Košice Country</t>
  </si>
  <si>
    <t>Rotary Club Olomouc-City, z.s.</t>
  </si>
  <si>
    <t>Počet členů Vašeho RC k 1.1.2023</t>
  </si>
  <si>
    <t>Členské seznamy</t>
  </si>
  <si>
    <t>Výnosy celkem</t>
  </si>
  <si>
    <t>602100</t>
  </si>
  <si>
    <t>Tržby z prodeje služeb - účast na PETS</t>
  </si>
  <si>
    <t>BV</t>
  </si>
  <si>
    <t>ROTARY KLUB PROSTEJO</t>
  </si>
  <si>
    <t>ROTARY KLUB HLUBOKA</t>
  </si>
  <si>
    <t>ROTARY CLUB MOST (RC</t>
  </si>
  <si>
    <t>Rotary klub Kroměříž</t>
  </si>
  <si>
    <t>ROTARY CLUB TREBIC</t>
  </si>
  <si>
    <t>ROTARY CLUB OSTRAVA</t>
  </si>
  <si>
    <t>ROTARY CLUB PŘEROV</t>
  </si>
  <si>
    <t>Rotary klub Beroun</t>
  </si>
  <si>
    <t>ROTARY CLUB TABOR</t>
  </si>
  <si>
    <t>ČSOB0120001</t>
  </si>
  <si>
    <t>ROTARY CLUB PLZEN, Z</t>
  </si>
  <si>
    <t>ROTARY KLUB VALTICE</t>
  </si>
  <si>
    <t>"Rotary Club Prague</t>
  </si>
  <si>
    <t>Rotary Club Klatovy,</t>
  </si>
  <si>
    <t>ROTARY KLUB ZLÍN</t>
  </si>
  <si>
    <t>ČSOB0150002</t>
  </si>
  <si>
    <t>Rotary Club Ostrava</t>
  </si>
  <si>
    <t>Rotary klub Praha Ci</t>
  </si>
  <si>
    <t>ROTARY CLUB PÍSEK, z</t>
  </si>
  <si>
    <t>ČSOB0170005</t>
  </si>
  <si>
    <t>ROTARY CLUB KARLOVY</t>
  </si>
  <si>
    <t>ROTARY CLUB JIHLAVA</t>
  </si>
  <si>
    <t>Rotary klub Praha z.</t>
  </si>
  <si>
    <t>ČSOB0170010</t>
  </si>
  <si>
    <t>ROTARY SATELLITE C</t>
  </si>
  <si>
    <t>ROTARY CLUB OLOMOUC</t>
  </si>
  <si>
    <t>RK PLZEN BESEDA</t>
  </si>
  <si>
    <t>ROTARY KLUB UHERSKÝ</t>
  </si>
  <si>
    <t>Rotary klub Znojmo,</t>
  </si>
  <si>
    <t>Rotary klub Praha -</t>
  </si>
  <si>
    <t>Rotary Club Liberec</t>
  </si>
  <si>
    <t>Rotary klub Broumov,</t>
  </si>
  <si>
    <t>ČSOB0220001</t>
  </si>
  <si>
    <t>ROTARY CLUB EGER</t>
  </si>
  <si>
    <t>ČSOB0220002</t>
  </si>
  <si>
    <t>ČSOB0240001</t>
  </si>
  <si>
    <t>ROTARY CLUB PARDUBIC</t>
  </si>
  <si>
    <t>ROTARY KLUB JICIN</t>
  </si>
  <si>
    <t>ČSOB0670001</t>
  </si>
  <si>
    <t>Kurzové zisky</t>
  </si>
  <si>
    <t>649000</t>
  </si>
  <si>
    <t>Jiné ostatní výnosy</t>
  </si>
  <si>
    <t>682000</t>
  </si>
  <si>
    <t>Přijaté příspěvky (dary)</t>
  </si>
  <si>
    <t>Přijaté příspěvky zúčtované mezi organizačními složkami</t>
  </si>
  <si>
    <t>OP</t>
  </si>
  <si>
    <t>Náklady na cestovné do limitu dle zákona TUZEMSKO</t>
  </si>
  <si>
    <t>OZ</t>
  </si>
  <si>
    <t>George J. Podzimek DG</t>
  </si>
  <si>
    <t>Katarína Čechová DGE</t>
  </si>
  <si>
    <t>Katarína Čechová DG</t>
  </si>
  <si>
    <t>Milan Machovec</t>
  </si>
  <si>
    <t>Josef Šejvl</t>
  </si>
  <si>
    <t>ubytování</t>
  </si>
  <si>
    <t>Příspěvky, účastnické poplatky</t>
  </si>
  <si>
    <t>Spotřeba materiálu, kancl. potř.</t>
  </si>
  <si>
    <t>Poštovné, balné, známky, clo</t>
  </si>
  <si>
    <t>513000</t>
  </si>
  <si>
    <t>Náklady na reprezentaci</t>
  </si>
  <si>
    <t>FP</t>
  </si>
  <si>
    <t>CENTRAL PARK FLORA s.r.o.</t>
  </si>
  <si>
    <t>Pronájem nemovitostí + služ. spojené, sály, dataprojektory</t>
  </si>
  <si>
    <t>Bankovní poplatky a zaokr. rozdíly při úhradách</t>
  </si>
  <si>
    <t>tvorba webu, úpravy a údržba webu</t>
  </si>
  <si>
    <t>Webhosting, provoz a údržba domén</t>
  </si>
  <si>
    <t>Vedení účetnictví, daňové poradenství</t>
  </si>
  <si>
    <t>Vinohradská účetní kancelář s.r.o.</t>
  </si>
  <si>
    <t>účetnictví</t>
  </si>
  <si>
    <t>Simplematics s.r.o.</t>
  </si>
  <si>
    <t>Pojistné</t>
  </si>
  <si>
    <t>ČSOB Pojišťovna, a. s., člen holdingu ČSOB</t>
  </si>
  <si>
    <t>Ubytování, stravování, příspěvek na jízdné, půjčovné</t>
  </si>
  <si>
    <t>518000</t>
  </si>
  <si>
    <t>Ostatní služby</t>
  </si>
  <si>
    <t>Dělnický dům JI s.r.o.</t>
  </si>
  <si>
    <t>odznaky, vlaječky, propag. mat., trička, diplomy, medaile</t>
  </si>
  <si>
    <t>PR, reklama, inzerce</t>
  </si>
  <si>
    <t>Rotaract club Most, z. s.</t>
  </si>
  <si>
    <t xml:space="preserve">Poskytnuté příspěvky </t>
  </si>
  <si>
    <t>Jakub Machovec</t>
  </si>
  <si>
    <t>Zina Škorňová</t>
  </si>
  <si>
    <t>Vladimír Jandík</t>
  </si>
  <si>
    <t>Rotary International</t>
  </si>
  <si>
    <t>Zaokrouhlení</t>
  </si>
  <si>
    <t>European Scout Foundation</t>
  </si>
  <si>
    <t>545000</t>
  </si>
  <si>
    <t>SLOaUKR0001</t>
  </si>
  <si>
    <t>ČSOB0660002</t>
  </si>
  <si>
    <t>POPLATOK ZA MOJA CSOB</t>
  </si>
  <si>
    <t>SLOa0090005</t>
  </si>
  <si>
    <t>SLOa0090006</t>
  </si>
  <si>
    <t>ČSOB0910002</t>
  </si>
  <si>
    <t>ČSOB0990001</t>
  </si>
  <si>
    <t>ČSOB0020001</t>
  </si>
  <si>
    <t>ČSOB0030001</t>
  </si>
  <si>
    <t>Za vedenie uctu a vypisy: 4.00 Za transakcie: 0.60</t>
  </si>
  <si>
    <t>ČSOB0300001</t>
  </si>
  <si>
    <t>ČSOB0400001</t>
  </si>
  <si>
    <t>ČSOB0460001</t>
  </si>
  <si>
    <t>George J. Podzimek</t>
  </si>
  <si>
    <t>513010</t>
  </si>
  <si>
    <t>Náklady na reprezentaci - občerstvení</t>
  </si>
  <si>
    <t>Na seznamy členů</t>
  </si>
  <si>
    <t>Rotary International Distrikt 2240  Česká republika a Slovenská republika, z.s. z.s.</t>
  </si>
  <si>
    <t>Rok: 2025</t>
  </si>
  <si>
    <t>Dne: 24.01.2025</t>
  </si>
  <si>
    <t>1.2.5</t>
  </si>
  <si>
    <t>2.1.02</t>
  </si>
  <si>
    <t>Výlohy IPDG</t>
  </si>
  <si>
    <t>2.1.04</t>
  </si>
  <si>
    <t>Výlohy DGN</t>
  </si>
  <si>
    <t>2.1.06.3</t>
  </si>
  <si>
    <t>telekomunikační poplatky</t>
  </si>
  <si>
    <t>2.1.07.4</t>
  </si>
  <si>
    <t>Školení ADG</t>
  </si>
  <si>
    <t>2.1.10.4</t>
  </si>
  <si>
    <t>Ostatní výdaje</t>
  </si>
  <si>
    <t>2.2.03.10</t>
  </si>
  <si>
    <t>2.2.07.1</t>
  </si>
  <si>
    <t>2.2.08.1</t>
  </si>
  <si>
    <t>2.2.12.2</t>
  </si>
  <si>
    <t>2.2.16</t>
  </si>
  <si>
    <t>rezerva - projekty</t>
  </si>
  <si>
    <t>Tisk vybraných záznamů: Datum &gt;= 01.07.2023, Datum &lt;= 30.06.2024</t>
  </si>
  <si>
    <t>31.08.2023</t>
  </si>
  <si>
    <t>SLOa0080001</t>
  </si>
  <si>
    <t>Kurzové ztráty - pohledávky</t>
  </si>
  <si>
    <t>30.06.2024</t>
  </si>
  <si>
    <t>24IN024</t>
  </si>
  <si>
    <t>Uzávěrka kurz. rozdílů - 23FV155; Částka 32,94 Kč</t>
  </si>
  <si>
    <t>24IN006</t>
  </si>
  <si>
    <t>Úhrada FV č. 24FV061</t>
  </si>
  <si>
    <t>15.08.2023</t>
  </si>
  <si>
    <t>24IN001</t>
  </si>
  <si>
    <t>Kurzové zisky - pohledávky</t>
  </si>
  <si>
    <t>06.02.2024</t>
  </si>
  <si>
    <t>SLOa002</t>
  </si>
  <si>
    <t>Rotary Club Košice - Country</t>
  </si>
  <si>
    <t>07.02.2024</t>
  </si>
  <si>
    <t>16.02.2024</t>
  </si>
  <si>
    <t>SLOa003</t>
  </si>
  <si>
    <t>29.04.2024</t>
  </si>
  <si>
    <t>24IN015</t>
  </si>
  <si>
    <t>11.08.2023</t>
  </si>
  <si>
    <t>24FV001</t>
  </si>
  <si>
    <t>Počet členů vašeho RC k 01.07.2023</t>
  </si>
  <si>
    <t>24FV002</t>
  </si>
  <si>
    <t>Počet členů Vašeho RC k 1.7.2023</t>
  </si>
  <si>
    <t>24FV003</t>
  </si>
  <si>
    <t>24FV004</t>
  </si>
  <si>
    <t>Počet členů vašeho RC k 1.7.2023</t>
  </si>
  <si>
    <t>24FV005</t>
  </si>
  <si>
    <t>24FV006</t>
  </si>
  <si>
    <t>24FV007</t>
  </si>
  <si>
    <t>24FV008</t>
  </si>
  <si>
    <t>24FV009</t>
  </si>
  <si>
    <t>24FV010</t>
  </si>
  <si>
    <t>24FV011</t>
  </si>
  <si>
    <t>24FV012</t>
  </si>
  <si>
    <t>24FV013</t>
  </si>
  <si>
    <t>24FV014</t>
  </si>
  <si>
    <t>24FV015</t>
  </si>
  <si>
    <t>24FV016</t>
  </si>
  <si>
    <t>24FV017</t>
  </si>
  <si>
    <t>24FV018</t>
  </si>
  <si>
    <t>24FV019</t>
  </si>
  <si>
    <t>24FV020</t>
  </si>
  <si>
    <t>24FV021</t>
  </si>
  <si>
    <t>24FV022</t>
  </si>
  <si>
    <t>24FV023</t>
  </si>
  <si>
    <t>24FV024</t>
  </si>
  <si>
    <t>24FV025</t>
  </si>
  <si>
    <t>24FV026</t>
  </si>
  <si>
    <t>24FV027</t>
  </si>
  <si>
    <t>24FV028</t>
  </si>
  <si>
    <t>24FV029</t>
  </si>
  <si>
    <t>24FV030</t>
  </si>
  <si>
    <t>24FV031</t>
  </si>
  <si>
    <t>24FV032</t>
  </si>
  <si>
    <t>24FV033</t>
  </si>
  <si>
    <t>24FV034</t>
  </si>
  <si>
    <t>24FV035</t>
  </si>
  <si>
    <t>24FV036</t>
  </si>
  <si>
    <t>24FV037</t>
  </si>
  <si>
    <t>24FV038</t>
  </si>
  <si>
    <t>Strana 2</t>
  </si>
  <si>
    <t>24FV039</t>
  </si>
  <si>
    <t>24FV040</t>
  </si>
  <si>
    <t>24FV041</t>
  </si>
  <si>
    <t>24FV042</t>
  </si>
  <si>
    <t>24FV043</t>
  </si>
  <si>
    <t>24FV044</t>
  </si>
  <si>
    <t>24FV045</t>
  </si>
  <si>
    <t>24FV046</t>
  </si>
  <si>
    <t>24FV047</t>
  </si>
  <si>
    <t>24FV048</t>
  </si>
  <si>
    <t>24FV049</t>
  </si>
  <si>
    <t>24FV050</t>
  </si>
  <si>
    <t>24FV051</t>
  </si>
  <si>
    <t>24FV052</t>
  </si>
  <si>
    <t>24FV053</t>
  </si>
  <si>
    <t>Počet členů Vašeho RC k 1.7.023</t>
  </si>
  <si>
    <t>24FV054</t>
  </si>
  <si>
    <t>24FV055</t>
  </si>
  <si>
    <t>24FV056</t>
  </si>
  <si>
    <t>24FV057</t>
  </si>
  <si>
    <t>24FV058</t>
  </si>
  <si>
    <t>24FV059</t>
  </si>
  <si>
    <t>24FV060</t>
  </si>
  <si>
    <t>24FV061</t>
  </si>
  <si>
    <t>24FV062</t>
  </si>
  <si>
    <t>24FV063</t>
  </si>
  <si>
    <t>24FV064</t>
  </si>
  <si>
    <t>24FV065</t>
  </si>
  <si>
    <t>Rotary Klub Bratislava International</t>
  </si>
  <si>
    <t>24FV066</t>
  </si>
  <si>
    <t>24FV067</t>
  </si>
  <si>
    <t>24FV068</t>
  </si>
  <si>
    <t>16.08.2023</t>
  </si>
  <si>
    <t>24FV069</t>
  </si>
  <si>
    <t>24FV070</t>
  </si>
  <si>
    <t>24FV071</t>
  </si>
  <si>
    <t>24FV072</t>
  </si>
  <si>
    <t>24FV073</t>
  </si>
  <si>
    <t>24FV074</t>
  </si>
  <si>
    <t>14.02.2024</t>
  </si>
  <si>
    <t>24FV075</t>
  </si>
  <si>
    <t>Rotary club Banská Bystrica (člen Rotary International)</t>
  </si>
  <si>
    <t>Počet členů vašeho RC k 01.01.2024</t>
  </si>
  <si>
    <t>24FV076</t>
  </si>
  <si>
    <t>Počet členů Vašeho RC k 1.1.2024</t>
  </si>
  <si>
    <t>24FV077</t>
  </si>
  <si>
    <t>24FV078</t>
  </si>
  <si>
    <t>Počet členů vašeho RC k 1.1.2024</t>
  </si>
  <si>
    <t>24FV079</t>
  </si>
  <si>
    <t>24FV080</t>
  </si>
  <si>
    <t>24FV081</t>
  </si>
  <si>
    <t>24FV082</t>
  </si>
  <si>
    <t>24FV083</t>
  </si>
  <si>
    <t>24FV084</t>
  </si>
  <si>
    <t>Rotary klub Dunajská Streda o.z.</t>
  </si>
  <si>
    <t>24FV085</t>
  </si>
  <si>
    <t>Počet členů Vašeho RC k 1.1.204</t>
  </si>
  <si>
    <t>24FV086</t>
  </si>
  <si>
    <t>24FV087</t>
  </si>
  <si>
    <t>ROTARY CLUB BANSKÁ BYSTRICA CLASSIC</t>
  </si>
  <si>
    <t>24FV088</t>
  </si>
  <si>
    <t>24FV089</t>
  </si>
  <si>
    <t>24FV090</t>
  </si>
  <si>
    <t>24FV091</t>
  </si>
  <si>
    <t>24FV092</t>
  </si>
  <si>
    <t>24FV093</t>
  </si>
  <si>
    <t>24FV094</t>
  </si>
  <si>
    <t>24FV095</t>
  </si>
  <si>
    <t>Rotary klub Košice</t>
  </si>
  <si>
    <t>24FV096</t>
  </si>
  <si>
    <t>24FV097</t>
  </si>
  <si>
    <t>24FV098</t>
  </si>
  <si>
    <t>24FV099</t>
  </si>
  <si>
    <t>24FV100</t>
  </si>
  <si>
    <t>24FV101</t>
  </si>
  <si>
    <t>Rotary klub Liptovský Mikuláš</t>
  </si>
  <si>
    <t>24FV102</t>
  </si>
  <si>
    <t>24FV103</t>
  </si>
  <si>
    <t>24FV104</t>
  </si>
  <si>
    <t>Rotary club Nitra</t>
  </si>
  <si>
    <t>24FV105</t>
  </si>
  <si>
    <t>24FV106</t>
  </si>
  <si>
    <t>24FV107</t>
  </si>
  <si>
    <t>24FV108</t>
  </si>
  <si>
    <t>Strana 3</t>
  </si>
  <si>
    <t>24FV109</t>
  </si>
  <si>
    <t>24FV110</t>
  </si>
  <si>
    <t>15.02.2024</t>
  </si>
  <si>
    <t>24FV111</t>
  </si>
  <si>
    <t>24FV112</t>
  </si>
  <si>
    <t>24FV113</t>
  </si>
  <si>
    <t>24FV114</t>
  </si>
  <si>
    <t>24FV115</t>
  </si>
  <si>
    <t>24FV116</t>
  </si>
  <si>
    <t>24FV117</t>
  </si>
  <si>
    <t>24FV118</t>
  </si>
  <si>
    <t>24FV119</t>
  </si>
  <si>
    <t>24FV120</t>
  </si>
  <si>
    <t>24FV121</t>
  </si>
  <si>
    <t>24FV122</t>
  </si>
  <si>
    <t>24FV123</t>
  </si>
  <si>
    <t>24FV124</t>
  </si>
  <si>
    <t>24FV125</t>
  </si>
  <si>
    <t>24FV126</t>
  </si>
  <si>
    <t>24FV127</t>
  </si>
  <si>
    <t>24FV128</t>
  </si>
  <si>
    <t>24FV129</t>
  </si>
  <si>
    <t>Rotary Club Prešov - Šariš</t>
  </si>
  <si>
    <t>24FV130</t>
  </si>
  <si>
    <t>24FV131</t>
  </si>
  <si>
    <t>24FV132</t>
  </si>
  <si>
    <t>Rotary Club Spišská Nová Ves</t>
  </si>
  <si>
    <t>24FV133</t>
  </si>
  <si>
    <t>24FV134</t>
  </si>
  <si>
    <t>24FV135</t>
  </si>
  <si>
    <t>24FV136</t>
  </si>
  <si>
    <t>24FV137</t>
  </si>
  <si>
    <t>24FV138</t>
  </si>
  <si>
    <t>24FV139</t>
  </si>
  <si>
    <t>24FV140</t>
  </si>
  <si>
    <t>24FV141</t>
  </si>
  <si>
    <t>Rotary klub Valtice - Břeclav, z.s.</t>
  </si>
  <si>
    <t>24FV142</t>
  </si>
  <si>
    <t>24FV143</t>
  </si>
  <si>
    <t>24FV144</t>
  </si>
  <si>
    <t>24FV145</t>
  </si>
  <si>
    <t>24FV146</t>
  </si>
  <si>
    <t>Zdroj: BV - bankovní výpis, PO - pokladna, PH - prodejna, IN - interní doklad, FP - faktura přijatá, FV - faktura vydaná, OP - ostatní pohledávka, OZ - ostatní závazek,  PZ - přijatá zálohová faktura, VZ - vydaná zálohová faktura, SKV - výdej, SKP - příjem, SKMV - výroba, SKMP - převod, IM - investiční majetek, LM - leasingový majetek</t>
  </si>
  <si>
    <t>Strana 4</t>
  </si>
  <si>
    <t>654000</t>
  </si>
  <si>
    <t>Tržby z prodeje materiálu - odznaky</t>
  </si>
  <si>
    <t>28.12.2023</t>
  </si>
  <si>
    <t>ČSOB1010001</t>
  </si>
  <si>
    <t>Prodej Odznak - RC Telč</t>
  </si>
  <si>
    <t>03.06.2024</t>
  </si>
  <si>
    <t>SLOa008</t>
  </si>
  <si>
    <t>prodej odznaků</t>
  </si>
  <si>
    <t>682100</t>
  </si>
  <si>
    <t>Přijaté příspěvky (dary) z dobroč. akcí (sport. a kult. akcí)</t>
  </si>
  <si>
    <t>20.10.2023</t>
  </si>
  <si>
    <t>24OP001</t>
  </si>
  <si>
    <t>Rotary International Distrikt 2240  Česká republika a Slovenská republika, z.s.</t>
  </si>
  <si>
    <t>sbírka peněz End Polio</t>
  </si>
  <si>
    <t>24.10.2023</t>
  </si>
  <si>
    <t>24OP002</t>
  </si>
  <si>
    <t>24OP003</t>
  </si>
  <si>
    <t>sbírka peněz End Polio - fyzicky vybrané</t>
  </si>
  <si>
    <t>Strana 5</t>
  </si>
  <si>
    <t>02.02.2024</t>
  </si>
  <si>
    <t>ČSOB0100001</t>
  </si>
  <si>
    <t>05.02.2024</t>
  </si>
  <si>
    <t>ČSOB0110001</t>
  </si>
  <si>
    <t>ROTARY CLUB JINDŘICH</t>
  </si>
  <si>
    <t>RC Poprad</t>
  </si>
  <si>
    <t>RC Kosice Country</t>
  </si>
  <si>
    <t>11.02.2024</t>
  </si>
  <si>
    <t>ČSOB0130001</t>
  </si>
  <si>
    <t>Rotary Klub Telč, z.</t>
  </si>
  <si>
    <t>13.02.2024</t>
  </si>
  <si>
    <t>ČSOB0150001</t>
  </si>
  <si>
    <t>ČSOB0150003</t>
  </si>
  <si>
    <t>Ing.Javořík Petr</t>
  </si>
  <si>
    <t>ČSOB0150004</t>
  </si>
  <si>
    <t>SATELITNÍ KLUB POD</t>
  </si>
  <si>
    <t>RC Nitra</t>
  </si>
  <si>
    <t>ČSOB0160003</t>
  </si>
  <si>
    <t>ČSOB0170002</t>
  </si>
  <si>
    <t>ČSOB0170008</t>
  </si>
  <si>
    <t>ČSOB0170014</t>
  </si>
  <si>
    <t>RC Zilina Internation</t>
  </si>
  <si>
    <t>ČSOB0180005</t>
  </si>
  <si>
    <t>RC Presov-Saris</t>
  </si>
  <si>
    <t>19.02.2024</t>
  </si>
  <si>
    <t>ČSOB0210003</t>
  </si>
  <si>
    <t>ČSOB0210004</t>
  </si>
  <si>
    <t>ČSOB0210005</t>
  </si>
  <si>
    <t>RC Dunajska Streda</t>
  </si>
  <si>
    <t>20.02.2024</t>
  </si>
  <si>
    <t>ROTARY CLUB HK</t>
  </si>
  <si>
    <t>Rotary klub Frýdek-M</t>
  </si>
  <si>
    <t>ČSOB0220003</t>
  </si>
  <si>
    <t>ČSOB0220004</t>
  </si>
  <si>
    <t>Rotary Club ČK</t>
  </si>
  <si>
    <t>RC Trencin</t>
  </si>
  <si>
    <t>21.02.2024</t>
  </si>
  <si>
    <t>ČSOB0230003</t>
  </si>
  <si>
    <t>22.02.2024</t>
  </si>
  <si>
    <t>ČSOB0240002</t>
  </si>
  <si>
    <t>RC Zilina</t>
  </si>
  <si>
    <t>23.02.2024</t>
  </si>
  <si>
    <t>ČSOB0250003</t>
  </si>
  <si>
    <t>ROTARY KLUB CESKE BU</t>
  </si>
  <si>
    <t>ČSOB0250005</t>
  </si>
  <si>
    <t xml:space="preserve">RAC Martin </t>
  </si>
  <si>
    <t>26.02.2024</t>
  </si>
  <si>
    <t>ČSOB0280002</t>
  </si>
  <si>
    <t>GERASIS KAROLINA</t>
  </si>
  <si>
    <t>ČSOB0280003</t>
  </si>
  <si>
    <t>ČSOB0280004</t>
  </si>
  <si>
    <t>RC Nitra Harmony</t>
  </si>
  <si>
    <t>27.02.2024</t>
  </si>
  <si>
    <t>ČSOB0290004</t>
  </si>
  <si>
    <t>RC Trebisov</t>
  </si>
  <si>
    <t>28.02.2024</t>
  </si>
  <si>
    <t>ČSOB0300004</t>
  </si>
  <si>
    <t>Ing.Polák Daniel</t>
  </si>
  <si>
    <t>RC Piestany</t>
  </si>
  <si>
    <t>04.03.2024</t>
  </si>
  <si>
    <t>ČSOB0330001</t>
  </si>
  <si>
    <t>Rotary klub Brno City</t>
  </si>
  <si>
    <t>SLOa005</t>
  </si>
  <si>
    <t>RC Nove Zamky</t>
  </si>
  <si>
    <t>05.03.2024</t>
  </si>
  <si>
    <t>RC VS27789</t>
  </si>
  <si>
    <t>13.03.2024</t>
  </si>
  <si>
    <t>RC 62016</t>
  </si>
  <si>
    <t>02.04.2024</t>
  </si>
  <si>
    <t>ČSOB0430001</t>
  </si>
  <si>
    <t>06.04.2024</t>
  </si>
  <si>
    <t>13.05.2024</t>
  </si>
  <si>
    <t>ČSOB0560001</t>
  </si>
  <si>
    <t>ČSOB0560002</t>
  </si>
  <si>
    <t>ROTARY CLUB TRUTNOV - PETS</t>
  </si>
  <si>
    <t>ČSOB0560003</t>
  </si>
  <si>
    <t>ČSOB0560004</t>
  </si>
  <si>
    <t>ČSOB0560005</t>
  </si>
  <si>
    <t>Rotary club Brno, z.</t>
  </si>
  <si>
    <t>ČSOB0560006</t>
  </si>
  <si>
    <t>SLOa007</t>
  </si>
  <si>
    <t>RC Kosice</t>
  </si>
  <si>
    <t>14.05.2024</t>
  </si>
  <si>
    <t>ČSOB0570001</t>
  </si>
  <si>
    <t>Rotary klub Prag-Boh</t>
  </si>
  <si>
    <t>ČSOB0570002</t>
  </si>
  <si>
    <t>ČSOB0570003</t>
  </si>
  <si>
    <t>ČSOB0570004</t>
  </si>
  <si>
    <t>Strana 6</t>
  </si>
  <si>
    <t>RAC Banska Bystrica</t>
  </si>
  <si>
    <t>15.05.2024</t>
  </si>
  <si>
    <t>ČSOB0580001</t>
  </si>
  <si>
    <t>ČSOB0580002</t>
  </si>
  <si>
    <t>Rotary klub Praga Ek</t>
  </si>
  <si>
    <t>RC Banska Bystrica Classic</t>
  </si>
  <si>
    <t>16.05.2024</t>
  </si>
  <si>
    <t>ČSOB0590001</t>
  </si>
  <si>
    <t>20.05.2024</t>
  </si>
  <si>
    <t>ČSOB0600001</t>
  </si>
  <si>
    <t>Strana 7</t>
  </si>
  <si>
    <t>601000</t>
  </si>
  <si>
    <t>Tržby za vlastní výrobky členské seznamy</t>
  </si>
  <si>
    <t>24FV147</t>
  </si>
  <si>
    <t>Členské seznamy - Rotary Satellite Club of Telč</t>
  </si>
  <si>
    <t>Strana 8</t>
  </si>
  <si>
    <t>Strana 9</t>
  </si>
  <si>
    <t>08.08.2023</t>
  </si>
  <si>
    <t>DG0020001</t>
  </si>
  <si>
    <t>Distriktní granty Nadace Rotary International</t>
  </si>
  <si>
    <t>Strana 10</t>
  </si>
  <si>
    <t>04.01.2024</t>
  </si>
  <si>
    <t>ČSOB0010001</t>
  </si>
  <si>
    <t>ROTARY KLUB JICIN Prodej odznaků</t>
  </si>
  <si>
    <t>10.01.2024</t>
  </si>
  <si>
    <t>ROTARY KLUB ZLÍN Prodej odznaků</t>
  </si>
  <si>
    <t>13.01.2024</t>
  </si>
  <si>
    <t>Kovář, Ota Prodej odznaků</t>
  </si>
  <si>
    <t>15.01.2024</t>
  </si>
  <si>
    <t>ČSOB0040004</t>
  </si>
  <si>
    <t>Maršálek Filip Prodej odznaků</t>
  </si>
  <si>
    <t>18.01.2024</t>
  </si>
  <si>
    <t>ČSOB0050001</t>
  </si>
  <si>
    <t>Rotary klub Praga Ek Prodej odznaků</t>
  </si>
  <si>
    <t>Prodej odznaku</t>
  </si>
  <si>
    <t>Strana 11</t>
  </si>
  <si>
    <t>SLOa0080009</t>
  </si>
  <si>
    <t>100 Percent District Governor Funding 23-24 D2240</t>
  </si>
  <si>
    <t>24IN022</t>
  </si>
  <si>
    <t xml:space="preserve">Nevyčerpaný Guvernerský fond </t>
  </si>
  <si>
    <t>Strana 12</t>
  </si>
  <si>
    <t>18.10.2023</t>
  </si>
  <si>
    <t>24OZ043</t>
  </si>
  <si>
    <t>CP Bukurešť</t>
  </si>
  <si>
    <t>27.03.2024</t>
  </si>
  <si>
    <t>24OZ047</t>
  </si>
  <si>
    <t>cestovné</t>
  </si>
  <si>
    <t>18.04.2024</t>
  </si>
  <si>
    <t>24FP067</t>
  </si>
  <si>
    <t>Františkovy Lázně AQUAFORUM a.s.</t>
  </si>
  <si>
    <t>Ubytování Katarina Čechová</t>
  </si>
  <si>
    <t>30.04.2024</t>
  </si>
  <si>
    <t>24OZ058</t>
  </si>
  <si>
    <t>Katarína Čechová</t>
  </si>
  <si>
    <t>CP Tábor. J. Hradec</t>
  </si>
  <si>
    <t>05.06.2024</t>
  </si>
  <si>
    <t>24OZ066</t>
  </si>
  <si>
    <t>CP Singapu 1881,04 placené kartou, 1454,08 doplatit příkazem</t>
  </si>
  <si>
    <t>24OZ085</t>
  </si>
  <si>
    <t>ubytování Uh. Brod (v CP uvedeno 104,24 EUR)</t>
  </si>
  <si>
    <t>06.06.2024</t>
  </si>
  <si>
    <t>24OZ083</t>
  </si>
  <si>
    <t>Cestovné Uh. Brod</t>
  </si>
  <si>
    <t>25.06.2024</t>
  </si>
  <si>
    <t>24OZ074</t>
  </si>
  <si>
    <t>CP Praha</t>
  </si>
  <si>
    <t>24FP082</t>
  </si>
  <si>
    <t>Hotel Slávia s.r.o.</t>
  </si>
  <si>
    <t>Ubytování RIP + DG</t>
  </si>
  <si>
    <t>24FP076</t>
  </si>
  <si>
    <t>INVEST - TATRA s.r.o.</t>
  </si>
  <si>
    <t>Ubytování DG</t>
  </si>
  <si>
    <t>24IN025</t>
  </si>
  <si>
    <t>Uzávěrka kurz. rozdílů - 24OZ083; Částka 4,09 Kč</t>
  </si>
  <si>
    <t>24IN026</t>
  </si>
  <si>
    <t>Uzávěrka kurz. rozdílů - 24OZ074; Částka 66,31 Kč</t>
  </si>
  <si>
    <t>24IN012</t>
  </si>
  <si>
    <t>Strana 13</t>
  </si>
  <si>
    <t>30.09.2023</t>
  </si>
  <si>
    <t>24OZ009</t>
  </si>
  <si>
    <t>CP Holíč 10/2023</t>
  </si>
  <si>
    <t>02.03.2024</t>
  </si>
  <si>
    <t>24OZ044</t>
  </si>
  <si>
    <t>CP DŠS/PETS 2024</t>
  </si>
  <si>
    <t>Strana 14</t>
  </si>
  <si>
    <t>29.01.2024</t>
  </si>
  <si>
    <t>24OZ029</t>
  </si>
  <si>
    <t>Josef Melecký DGN</t>
  </si>
  <si>
    <t>SUD 75 - Nákup prezent. mat. Orlando</t>
  </si>
  <si>
    <t>21.05.2024</t>
  </si>
  <si>
    <t>24FP080</t>
  </si>
  <si>
    <t>DARPRES s.r.o.</t>
  </si>
  <si>
    <t xml:space="preserve">Distr. upomínkové předměty (150 ks)	</t>
  </si>
  <si>
    <t>19.10.2023</t>
  </si>
  <si>
    <t>24OZ018</t>
  </si>
  <si>
    <t>Josef Melcký DGE</t>
  </si>
  <si>
    <t>CP - Bukurešť</t>
  </si>
  <si>
    <t>26.10.2023</t>
  </si>
  <si>
    <t>SLOa0930008</t>
  </si>
  <si>
    <t>Strana 15</t>
  </si>
  <si>
    <t>03.03.2024</t>
  </si>
  <si>
    <t>24OZ077</t>
  </si>
  <si>
    <t xml:space="preserve">CP Nominační komise_x000D_
</t>
  </si>
  <si>
    <t>24IN030</t>
  </si>
  <si>
    <t>Uzávěrka kurz. rozdílů - 24OZ077; Částka 60,56 Kč</t>
  </si>
  <si>
    <t>Strana 16</t>
  </si>
  <si>
    <t>17.09.2023</t>
  </si>
  <si>
    <t>24OZ002</t>
  </si>
  <si>
    <t>Cestovné - Josef Šejvl</t>
  </si>
  <si>
    <t>24OZ006</t>
  </si>
  <si>
    <t>Jan Ženatý</t>
  </si>
  <si>
    <t>CP Holíč</t>
  </si>
  <si>
    <t>24OZ008</t>
  </si>
  <si>
    <t>CP Holíč - Šejvl</t>
  </si>
  <si>
    <t>01.10.2023</t>
  </si>
  <si>
    <t>24OZ005</t>
  </si>
  <si>
    <t>24OZ011</t>
  </si>
  <si>
    <t>Kučerová Edita</t>
  </si>
  <si>
    <t xml:space="preserve">CP Holíč </t>
  </si>
  <si>
    <t>25.01.2024</t>
  </si>
  <si>
    <t>24OZ027</t>
  </si>
  <si>
    <t>Petr Strouhal</t>
  </si>
  <si>
    <t>73 - CP Strouhal, ADG</t>
  </si>
  <si>
    <t>24OZ032</t>
  </si>
  <si>
    <t>CP 82 ADG</t>
  </si>
  <si>
    <t>24OZ034</t>
  </si>
  <si>
    <t>Murková Beata</t>
  </si>
  <si>
    <t>86 CP DŠS PETS OLOMOUC 2024</t>
  </si>
  <si>
    <t>24OZ036</t>
  </si>
  <si>
    <t>Pavel Strouhal</t>
  </si>
  <si>
    <t>CP Miroslav a Olomouc PETS</t>
  </si>
  <si>
    <t>24OZ037</t>
  </si>
  <si>
    <t>CP ADG Gáll PETS 2024</t>
  </si>
  <si>
    <t>24OZ041</t>
  </si>
  <si>
    <t>24OZ040</t>
  </si>
  <si>
    <t>94 CP DŠS 2024 Olomouc</t>
  </si>
  <si>
    <t>24OZ051</t>
  </si>
  <si>
    <t>CP ADG Machovec Plzeň</t>
  </si>
  <si>
    <t>24OZ050</t>
  </si>
  <si>
    <t>CP ADG Machovec Karlovy Vary, Cheb</t>
  </si>
  <si>
    <t>06.05.2024</t>
  </si>
  <si>
    <t>24OZ052</t>
  </si>
  <si>
    <t>CP ADG Liberec</t>
  </si>
  <si>
    <t>18.05.2024</t>
  </si>
  <si>
    <t>24OZ055</t>
  </si>
  <si>
    <t>CP DK Bratislava 2024</t>
  </si>
  <si>
    <t>19.05.2024</t>
  </si>
  <si>
    <t>24OZ057</t>
  </si>
  <si>
    <t>Ubytování a parkovné DK</t>
  </si>
  <si>
    <t>20.06.2024</t>
  </si>
  <si>
    <t>24OZ065</t>
  </si>
  <si>
    <t>CP Bratislava, Brno, Jihlava</t>
  </si>
  <si>
    <t>26.06.2024</t>
  </si>
  <si>
    <t>24OZ073</t>
  </si>
  <si>
    <t>CP Praha 25.5.2024</t>
  </si>
  <si>
    <t>20.03.2024</t>
  </si>
  <si>
    <t>24FP061</t>
  </si>
  <si>
    <t>DŠS/PETS - PARKOVÁNÍ, UBYTOVÁNÍ</t>
  </si>
  <si>
    <t>24IN035</t>
  </si>
  <si>
    <t>Uzávěrka kurz. rozdílů - 24OZ073; Částka 66,87 Kč</t>
  </si>
  <si>
    <t>Strana 17</t>
  </si>
  <si>
    <t>549999</t>
  </si>
  <si>
    <t>Jiné ostatní náklady - přeplatky</t>
  </si>
  <si>
    <t>24IN039</t>
  </si>
  <si>
    <t>Machovec - rozdíl vyúčtování</t>
  </si>
  <si>
    <t>Strana 18</t>
  </si>
  <si>
    <t>21.10.2023</t>
  </si>
  <si>
    <t>24OZ015</t>
  </si>
  <si>
    <t>Kovář Ota</t>
  </si>
  <si>
    <t>Strana 19</t>
  </si>
  <si>
    <t>poštovné</t>
  </si>
  <si>
    <t>Strana 20</t>
  </si>
  <si>
    <t>Strana 21</t>
  </si>
  <si>
    <t>24FP055</t>
  </si>
  <si>
    <t>DŠS/PETS 2024 - OBĚD A VEČEŘE PRO ÚČASTNÍKY PETS 2024</t>
  </si>
  <si>
    <t>24FP056</t>
  </si>
  <si>
    <t>DŠS/PETS 2024 - OBČERSTVENÍ JEDNÁNÍ SE ZÁSTUPCI RI ZÜRICH</t>
  </si>
  <si>
    <t>24FP057</t>
  </si>
  <si>
    <t>DŠS/PETS2024 - OBČERSTVENÍ NOMIN. KOMISE</t>
  </si>
  <si>
    <t>24FP058</t>
  </si>
  <si>
    <t>DŠS/PETS 2024 - PRONÁJEM TECHNIKY</t>
  </si>
  <si>
    <t>24FP059</t>
  </si>
  <si>
    <t>DŠS/PETS 2024 - PRONÁJEM ZASEDACÍ MÍSTN. - ADG</t>
  </si>
  <si>
    <t>Strana 22</t>
  </si>
  <si>
    <t>25.10.2023</t>
  </si>
  <si>
    <t>24OZ019</t>
  </si>
  <si>
    <t>obědy, večeře</t>
  </si>
  <si>
    <t>05.10.2023</t>
  </si>
  <si>
    <t>24FP015</t>
  </si>
  <si>
    <t>Správa mestského majetku, s r. o.</t>
  </si>
  <si>
    <t>Průvodcovské služby - školení ADG Holíč/Skalica 29.09.2023</t>
  </si>
  <si>
    <t>taxi</t>
  </si>
  <si>
    <t>02.10.2023</t>
  </si>
  <si>
    <t>24FP012</t>
  </si>
  <si>
    <t>Air Hotel</t>
  </si>
  <si>
    <t>Dopaltek AIR HOtel školení ADG</t>
  </si>
  <si>
    <t>11.10.2023</t>
  </si>
  <si>
    <t>SLOa0930001</t>
  </si>
  <si>
    <t>Strana 23</t>
  </si>
  <si>
    <t>10.08.2023</t>
  </si>
  <si>
    <t>24FP003</t>
  </si>
  <si>
    <t>Úpravy na webu 7/23</t>
  </si>
  <si>
    <t>11.09.2023</t>
  </si>
  <si>
    <t>24FP009</t>
  </si>
  <si>
    <t>Úpravy na webu 8/23</t>
  </si>
  <si>
    <t>Strana 24</t>
  </si>
  <si>
    <t>24FP026</t>
  </si>
  <si>
    <t>Phares, s. r. o. Úpravy na webu rotary2240/org 9/23</t>
  </si>
  <si>
    <t>08.11.2023</t>
  </si>
  <si>
    <t>24FP033</t>
  </si>
  <si>
    <t>07.12.2023</t>
  </si>
  <si>
    <t>24FP036</t>
  </si>
  <si>
    <t>Phares, s. r. o. Úpravy na webu rotary2240/org 11/23</t>
  </si>
  <si>
    <t>24FP042</t>
  </si>
  <si>
    <t>Phares, s. r. o. Úpravy na webu rotary2240/org 12/23</t>
  </si>
  <si>
    <t>08.02.2024</t>
  </si>
  <si>
    <t>24FP047</t>
  </si>
  <si>
    <t>Phares, s. r. o. Úpravy na webu rotary2240/org 1/24</t>
  </si>
  <si>
    <t>11.03.2024</t>
  </si>
  <si>
    <t>24FP052</t>
  </si>
  <si>
    <t>Úpravy na webu 2/24</t>
  </si>
  <si>
    <t>08.04.2024</t>
  </si>
  <si>
    <t>24FP064</t>
  </si>
  <si>
    <t>09.05.2024</t>
  </si>
  <si>
    <t>24FP070</t>
  </si>
  <si>
    <t>Úpravy na webu 4/24</t>
  </si>
  <si>
    <t>24FP089</t>
  </si>
  <si>
    <t>Úpravy na webu 5/24</t>
  </si>
  <si>
    <t>24IN016</t>
  </si>
  <si>
    <t>Úpravy na webu 6/24</t>
  </si>
  <si>
    <t>Úhrada FP č. 21FP043, úpravy webu D 8/20</t>
  </si>
  <si>
    <t>Strana 25</t>
  </si>
  <si>
    <t>24FP006</t>
  </si>
  <si>
    <t>28.09.2023</t>
  </si>
  <si>
    <t>24FP010</t>
  </si>
  <si>
    <t>24FP016</t>
  </si>
  <si>
    <t>Fa za účetnictví 10/23</t>
  </si>
  <si>
    <t>30.11.2023</t>
  </si>
  <si>
    <t>24FP037</t>
  </si>
  <si>
    <t>Zpracování účetnictví za 11/23</t>
  </si>
  <si>
    <t>24FP039</t>
  </si>
  <si>
    <t>Fa za účetnictví 12/23</t>
  </si>
  <si>
    <t>31.01.2024</t>
  </si>
  <si>
    <t>24FP096</t>
  </si>
  <si>
    <t>Fa za účetnictví 1/24</t>
  </si>
  <si>
    <t>29.02.2024</t>
  </si>
  <si>
    <t>24FP051</t>
  </si>
  <si>
    <t xml:space="preserve">Zpracování účetnictví 2/2024 + faktury distriktní	</t>
  </si>
  <si>
    <t>31.03.2024</t>
  </si>
  <si>
    <t>24FP062</t>
  </si>
  <si>
    <t>Zpracování účetnictví za 3/2024</t>
  </si>
  <si>
    <t>24FP068</t>
  </si>
  <si>
    <t>Zpracování účetnictví za 4/2024</t>
  </si>
  <si>
    <t>31.05.2024</t>
  </si>
  <si>
    <t>24FP097</t>
  </si>
  <si>
    <t>Fa za účetnictví 5/24 + zoner</t>
  </si>
  <si>
    <t>24FP090</t>
  </si>
  <si>
    <t>Zpracování účetnictví za 6/2024</t>
  </si>
  <si>
    <t>24IN040</t>
  </si>
  <si>
    <t>Zpracování ÚZ</t>
  </si>
  <si>
    <t>Strana 26</t>
  </si>
  <si>
    <t>03.07.2023</t>
  </si>
  <si>
    <t>24FP001</t>
  </si>
  <si>
    <t>DoplŇkové služby a technická podpora k IS 1.7.-30.09.2023</t>
  </si>
  <si>
    <t>24FP011</t>
  </si>
  <si>
    <t>DoplŇkové služby a technická podpora k IS 1.10.-31.12.2023</t>
  </si>
  <si>
    <t>Přefakturace úč. program Pohoda, Zoner místo na disku</t>
  </si>
  <si>
    <t>02.01.2024</t>
  </si>
  <si>
    <t>24FP041</t>
  </si>
  <si>
    <t>DoplŇkové služby a technická podpora k IS 1.1.-31.3.2024</t>
  </si>
  <si>
    <t>24FP063</t>
  </si>
  <si>
    <t>Technická podpora IS za 2.Q 2024</t>
  </si>
  <si>
    <t>Strana 27</t>
  </si>
  <si>
    <t>01.07.2023</t>
  </si>
  <si>
    <t>24OZ001</t>
  </si>
  <si>
    <t>Pojistné 30.06.2023-30.062024</t>
  </si>
  <si>
    <t>Strana 28</t>
  </si>
  <si>
    <t>24.01.2024</t>
  </si>
  <si>
    <t>24OZ028</t>
  </si>
  <si>
    <t>72 - CP Olomouc</t>
  </si>
  <si>
    <t>24FP060</t>
  </si>
  <si>
    <t>DŠS/PETS2024 - UBYTOVÁNÍ PÍ. JAKABOS</t>
  </si>
  <si>
    <t>Strana 29</t>
  </si>
  <si>
    <t>24OZ054</t>
  </si>
  <si>
    <t>24OZ056</t>
  </si>
  <si>
    <t>Jedlička</t>
  </si>
  <si>
    <t>CP Jedlička DK 2024</t>
  </si>
  <si>
    <t>17.05.2024</t>
  </si>
  <si>
    <t>24FP081</t>
  </si>
  <si>
    <t>CARLTON GARAGE</t>
  </si>
  <si>
    <t>Parkovné DG 17.5.2024</t>
  </si>
  <si>
    <t>24FP074</t>
  </si>
  <si>
    <t>Platba za činovníky distriktu na DK 2024 Bratislava</t>
  </si>
  <si>
    <t>23.05.2024</t>
  </si>
  <si>
    <t>24FP073</t>
  </si>
  <si>
    <t>Radisson Blu Cariton</t>
  </si>
  <si>
    <t>FA Platba za ubytování činovníků DK 2024</t>
  </si>
  <si>
    <t>04.06.2024</t>
  </si>
  <si>
    <t>SLOa0670003</t>
  </si>
  <si>
    <t>Strana 30</t>
  </si>
  <si>
    <t>26.01.2024</t>
  </si>
  <si>
    <t>24FP044</t>
  </si>
  <si>
    <t>Tisk Sezanm členů D 2240 - 550 ks</t>
  </si>
  <si>
    <t>24FP046</t>
  </si>
  <si>
    <t>Poštovné a balné za Seznamy 2023/24</t>
  </si>
  <si>
    <t>Strana 31</t>
  </si>
  <si>
    <t>501000</t>
  </si>
  <si>
    <t>Spotřeba materiálu</t>
  </si>
  <si>
    <t>24IN042</t>
  </si>
  <si>
    <t>PS 233 ks</t>
  </si>
  <si>
    <t>KS 177 ks</t>
  </si>
  <si>
    <t>501020</t>
  </si>
  <si>
    <t>PHM</t>
  </si>
  <si>
    <t>12.05.2024</t>
  </si>
  <si>
    <t>24FP087</t>
  </si>
  <si>
    <t>OMV PETROM MARKETING</t>
  </si>
  <si>
    <t>Čerpání PHM</t>
  </si>
  <si>
    <t>24FP050</t>
  </si>
  <si>
    <t>H &amp; B  TISK a.s.</t>
  </si>
  <si>
    <t>Jmenovky s visačkou, grafika - PETS 2024</t>
  </si>
  <si>
    <t>05.04.2024</t>
  </si>
  <si>
    <t>24FP065</t>
  </si>
  <si>
    <t>Desky D 2240 na diplomy</t>
  </si>
  <si>
    <t>07.03.2024</t>
  </si>
  <si>
    <t>24OZ035</t>
  </si>
  <si>
    <t>88 CP PETS Olomou</t>
  </si>
  <si>
    <t>24OZ072</t>
  </si>
  <si>
    <t xml:space="preserve">CP s prez. RI S. Urczik	</t>
  </si>
  <si>
    <t>24FP084</t>
  </si>
  <si>
    <t>Alžbeta Polakovičová - ALL</t>
  </si>
  <si>
    <t>Taxi pro RIP Urczik</t>
  </si>
  <si>
    <t>24OZ082</t>
  </si>
  <si>
    <t>PARKOVNÉ DG</t>
  </si>
  <si>
    <t>24FP017</t>
  </si>
  <si>
    <t>FLORIL, s.r.o.</t>
  </si>
  <si>
    <t>Občerstvení Den Polio Bratislava 18.10.2023</t>
  </si>
  <si>
    <t>24FP029</t>
  </si>
  <si>
    <t>UNION FILM s.r.o.</t>
  </si>
  <si>
    <t>Občerstvení projekce filmu</t>
  </si>
  <si>
    <t>06.10.2023</t>
  </si>
  <si>
    <t>24OZ007</t>
  </si>
  <si>
    <t>Správní poplatky</t>
  </si>
  <si>
    <t>24FP032</t>
  </si>
  <si>
    <t>123 požičovňa s.r.o.</t>
  </si>
  <si>
    <t>Zapůjčení gastroservisu</t>
  </si>
  <si>
    <t>24OZ025</t>
  </si>
  <si>
    <t>Disaster Aid Europe z.s.</t>
  </si>
  <si>
    <t>Registrace na Zone 21 Rotary Institute Bucharest pro Daniel Šimek</t>
  </si>
  <si>
    <t>24FP021</t>
  </si>
  <si>
    <t>IRSnet CZ s.r.o.</t>
  </si>
  <si>
    <t>Odměna za prodej lístků End Polio Now 19.10. Praha</t>
  </si>
  <si>
    <t>24FP030</t>
  </si>
  <si>
    <t>Slovenská národná galéria</t>
  </si>
  <si>
    <t>Pronájem prostor End Polio Now Rotary</t>
  </si>
  <si>
    <t>24FP031</t>
  </si>
  <si>
    <t>Komentovaná prohlídka SNG Bratislava</t>
  </si>
  <si>
    <t>24FP018</t>
  </si>
  <si>
    <t>Národní filmový archiv</t>
  </si>
  <si>
    <t>Projekce filmu "Už zase skáču přes kaluže - NFA Bratislava</t>
  </si>
  <si>
    <t>24FP019</t>
  </si>
  <si>
    <t>24FP022</t>
  </si>
  <si>
    <t>Ticketportal SK, s.r.o.</t>
  </si>
  <si>
    <t>poplatky za prodej lístků zprostředkovateli</t>
  </si>
  <si>
    <t>24FP028</t>
  </si>
  <si>
    <t xml:space="preserve">Pronájem kinosálu Den Polio Praha </t>
  </si>
  <si>
    <t>24FP078</t>
  </si>
  <si>
    <t>IPP PARK</t>
  </si>
  <si>
    <t>24FP091</t>
  </si>
  <si>
    <t>Platba za sídlo D 2240 2024</t>
  </si>
  <si>
    <t>538000</t>
  </si>
  <si>
    <t>Ostatní daně a poplatky</t>
  </si>
  <si>
    <t>24.06.2024</t>
  </si>
  <si>
    <t>24IN017</t>
  </si>
  <si>
    <t>Key2B s.r.o. - spoločnosť</t>
  </si>
  <si>
    <t>DPH - Vyměření DPH, FP č.  24FP092</t>
  </si>
  <si>
    <t>543000</t>
  </si>
  <si>
    <t>Odpis nedobytné pohledávky</t>
  </si>
  <si>
    <t>24IN014</t>
  </si>
  <si>
    <t>Úhrada FV č. 20FV132, Fakturujeme Vám příspěvky vašeho RC do RI D2240 za období 1.1.2020 -</t>
  </si>
  <si>
    <t>Úhrada FV č. 24FV014, Příspěvek vašeho RC do RI D2240 za období 01.07.-31.12..2023</t>
  </si>
  <si>
    <t>ČSOB0020004</t>
  </si>
  <si>
    <t>Vyrovnání k úhradě OZ č. 24OZ025</t>
  </si>
  <si>
    <t>ČSOB0040001</t>
  </si>
  <si>
    <t>Vyrovnání k úhradě OZ č. 24OZ026</t>
  </si>
  <si>
    <t>19.06.2024</t>
  </si>
  <si>
    <t>22400030002</t>
  </si>
  <si>
    <t>RYE D 2240</t>
  </si>
  <si>
    <t>Vyrovnání k úhradě OZ č. 24OZ080</t>
  </si>
  <si>
    <t>24IN023</t>
  </si>
  <si>
    <t>KR guvernerský fond</t>
  </si>
  <si>
    <t>14.06.2024</t>
  </si>
  <si>
    <t>24IN019</t>
  </si>
  <si>
    <t>KR převod</t>
  </si>
  <si>
    <t>24IN028</t>
  </si>
  <si>
    <t>Uzávěrka kurz. rozdílů - 24FP092; Částka 1616,5 Kč</t>
  </si>
  <si>
    <t>Strana 32</t>
  </si>
  <si>
    <t>24IN031</t>
  </si>
  <si>
    <t>Uzávěrka kurz. rozdílů - 24OZ072; Částka 72,04 Kč</t>
  </si>
  <si>
    <t>24IN036</t>
  </si>
  <si>
    <t>Uzávěrka kurz. rozdílů - 24OZ078; Částka 92,94 Kč</t>
  </si>
  <si>
    <t>24IN037</t>
  </si>
  <si>
    <t>Uzávěrka kurz. rozdílů - 24OZ071; Částka 65,31 Kč</t>
  </si>
  <si>
    <t>24IN038</t>
  </si>
  <si>
    <t>Uzávěrka kurz. rozdílů - 24OZ082; Částka 9,77 Kč</t>
  </si>
  <si>
    <t>29.07.2023</t>
  </si>
  <si>
    <t>22400030001</t>
  </si>
  <si>
    <t>31.07.2023</t>
  </si>
  <si>
    <t>26.08.2023</t>
  </si>
  <si>
    <t>ČSOB0740002</t>
  </si>
  <si>
    <t>DG0040001</t>
  </si>
  <si>
    <t>ČSOB0760001</t>
  </si>
  <si>
    <t>SLOa0080026</t>
  </si>
  <si>
    <t>6CP63588212862</t>
  </si>
  <si>
    <t>SLOa0080031</t>
  </si>
  <si>
    <t>SLOa0080033</t>
  </si>
  <si>
    <t>Za vedenie uctu a vypisy: 4.00 Za transakcie: 5.80</t>
  </si>
  <si>
    <t>29.09.2023</t>
  </si>
  <si>
    <t>ČSOB0810001</t>
  </si>
  <si>
    <t>Poplatek-platební ka</t>
  </si>
  <si>
    <t>poplatek</t>
  </si>
  <si>
    <t>ČSOB0820001</t>
  </si>
  <si>
    <t>ČSOB0820002</t>
  </si>
  <si>
    <t>28.10.2023</t>
  </si>
  <si>
    <t>ČSOB0890001</t>
  </si>
  <si>
    <t>31.10.2023</t>
  </si>
  <si>
    <t>SLOa0930013</t>
  </si>
  <si>
    <t>SLOa0930014</t>
  </si>
  <si>
    <t>25.11.2023</t>
  </si>
  <si>
    <t>ČSOB0970001</t>
  </si>
  <si>
    <t>ČSOB0990003</t>
  </si>
  <si>
    <t>SLOa1000007</t>
  </si>
  <si>
    <t>Poplatek</t>
  </si>
  <si>
    <t>SLOa1000008</t>
  </si>
  <si>
    <t>SLOa1000009</t>
  </si>
  <si>
    <t>29.12.2023</t>
  </si>
  <si>
    <t>ČSOB1020001</t>
  </si>
  <si>
    <t>SLOa1010002</t>
  </si>
  <si>
    <t>SLOa1010003</t>
  </si>
  <si>
    <t>SLOa1010004</t>
  </si>
  <si>
    <t>30.12.2023</t>
  </si>
  <si>
    <t>ČSOB1030001</t>
  </si>
  <si>
    <t>31.12.2023</t>
  </si>
  <si>
    <t>ČSOB1040001</t>
  </si>
  <si>
    <t>SLOa1010005</t>
  </si>
  <si>
    <t>27.01.2024</t>
  </si>
  <si>
    <t>ČSOB0070001</t>
  </si>
  <si>
    <t>ČSOB0090001</t>
  </si>
  <si>
    <t>ČSOB0090002</t>
  </si>
  <si>
    <t>SLOa001</t>
  </si>
  <si>
    <t>24.02.2024</t>
  </si>
  <si>
    <t>ČSOB0260001</t>
  </si>
  <si>
    <t>ČSOB0310001</t>
  </si>
  <si>
    <t>ČSOB0310006</t>
  </si>
  <si>
    <t>SLOa004</t>
  </si>
  <si>
    <t>28.03.2024</t>
  </si>
  <si>
    <t>30.03.2024</t>
  </si>
  <si>
    <t>ČSOB0410001</t>
  </si>
  <si>
    <t>ČSOB0420001</t>
  </si>
  <si>
    <t>09.04.2024</t>
  </si>
  <si>
    <t>ČSOB0480002</t>
  </si>
  <si>
    <t>26.04.2024</t>
  </si>
  <si>
    <t>SLOa006</t>
  </si>
  <si>
    <t>27.04.2024</t>
  </si>
  <si>
    <t>ČSOB0510001</t>
  </si>
  <si>
    <t>ČSOB0520001</t>
  </si>
  <si>
    <t>ČSOB0520002</t>
  </si>
  <si>
    <t>25.05.2024</t>
  </si>
  <si>
    <t>ČSOB0610001</t>
  </si>
  <si>
    <t>27.05.2024</t>
  </si>
  <si>
    <t>ČSOB0620001</t>
  </si>
  <si>
    <t>ČSOB0620002</t>
  </si>
  <si>
    <t>Strana 33</t>
  </si>
  <si>
    <t>SLOa0670001</t>
  </si>
  <si>
    <t>13.06.2024</t>
  </si>
  <si>
    <t>ČSOB0650005</t>
  </si>
  <si>
    <t>Vyrovnání k úhradě OZ č. 24OZ081</t>
  </si>
  <si>
    <t>21.06.2024</t>
  </si>
  <si>
    <t>SLOa0670015</t>
  </si>
  <si>
    <t>28.06.2024</t>
  </si>
  <si>
    <t>SLOa0670017</t>
  </si>
  <si>
    <t>SLOa0670018</t>
  </si>
  <si>
    <t>SLOa0670019</t>
  </si>
  <si>
    <t>29.06.2024</t>
  </si>
  <si>
    <t>ČSOB0680001</t>
  </si>
  <si>
    <t>22400040001</t>
  </si>
  <si>
    <t>24IN020</t>
  </si>
  <si>
    <t>zaokrouhlení DPH</t>
  </si>
  <si>
    <t>ČSOB0690001</t>
  </si>
  <si>
    <t>SLOa0670020</t>
  </si>
  <si>
    <t>24IN013</t>
  </si>
  <si>
    <t>KR</t>
  </si>
  <si>
    <t>24IN041</t>
  </si>
  <si>
    <t>Odpis RC Humenné 28 EUR</t>
  </si>
  <si>
    <t>24IN021</t>
  </si>
  <si>
    <t>Fond Guvernerský vratka 2022/2023</t>
  </si>
  <si>
    <t>Strana 34</t>
  </si>
  <si>
    <t>24IN005</t>
  </si>
  <si>
    <t>ČR 23FP042 poskytnutí sídla</t>
  </si>
  <si>
    <t>Strana 35</t>
  </si>
  <si>
    <t>24OZ003</t>
  </si>
  <si>
    <t>CP v 7-8/23</t>
  </si>
  <si>
    <t>06.09.2023</t>
  </si>
  <si>
    <t>24OZ004</t>
  </si>
  <si>
    <t>CP 2  za 8-9/23</t>
  </si>
  <si>
    <t>24OZ017</t>
  </si>
  <si>
    <t>Bečica CP č. 3</t>
  </si>
  <si>
    <t>24OZ016</t>
  </si>
  <si>
    <t>CP č. 4 Bečica</t>
  </si>
  <si>
    <t>Strana 36</t>
  </si>
  <si>
    <t>24.08.2023</t>
  </si>
  <si>
    <t>24FP007</t>
  </si>
  <si>
    <t>BM, s. r. o. RGN 4/2023 redakce a editace</t>
  </si>
  <si>
    <t>07.11.2023</t>
  </si>
  <si>
    <t>24FP024</t>
  </si>
  <si>
    <t>BM, s. r. o. RGN 5/2023 redakce a editace</t>
  </si>
  <si>
    <t>24FP040</t>
  </si>
  <si>
    <t>BM, s. r. o. RGN 6/2023 redakce a editace</t>
  </si>
  <si>
    <t>24FP049</t>
  </si>
  <si>
    <t>BM, s. r. o. RGN  redakce a editace</t>
  </si>
  <si>
    <t>19.04.2024</t>
  </si>
  <si>
    <t>24FP086</t>
  </si>
  <si>
    <t>24IN018</t>
  </si>
  <si>
    <t>Fa za RGN 3/2024 - 2140 ks</t>
  </si>
  <si>
    <t>Strana 37</t>
  </si>
  <si>
    <t>24OZ039</t>
  </si>
  <si>
    <t>CP 87 Jedlička PETS - RGN</t>
  </si>
  <si>
    <t>24OZ042</t>
  </si>
  <si>
    <t>CP Evenstron - RGN</t>
  </si>
  <si>
    <t>Strana 38</t>
  </si>
  <si>
    <t>BM, s. r. o. RGN 4/2023 grafika a DTP</t>
  </si>
  <si>
    <t>BM, s. r. o. RGN 5/2023 grafika a DTP</t>
  </si>
  <si>
    <t>BM, s. r. o. RGN 6/2023 grafika a DTP</t>
  </si>
  <si>
    <t>BM, s. r. o. RGN grafika a DTP</t>
  </si>
  <si>
    <t>Strana 39</t>
  </si>
  <si>
    <t>BM, s. r. o. RGN 4/2023 tisk časopisu</t>
  </si>
  <si>
    <t>BM, s. r. o. RGN 5/2023 tisk časopisu</t>
  </si>
  <si>
    <t>BM, s. r. o. RGN 6/2023 tisk časopisu</t>
  </si>
  <si>
    <t>BM, s. r. o. RGN tisk časopisu</t>
  </si>
  <si>
    <t>Strana 40</t>
  </si>
  <si>
    <t>24OZ033</t>
  </si>
  <si>
    <t>Poštovné za rozesílku RGN 1/2024</t>
  </si>
  <si>
    <t>28.05.2024</t>
  </si>
  <si>
    <t>24OZ059</t>
  </si>
  <si>
    <t>Rozesílka RGN do SR</t>
  </si>
  <si>
    <t>24OZ084</t>
  </si>
  <si>
    <t>Poštovné DG - rozesílka RGN do SR</t>
  </si>
  <si>
    <t>BM, s. r. o. RGN 4/2023distribuce</t>
  </si>
  <si>
    <t>BM, s. r. o. RGN 5/2023distribuce</t>
  </si>
  <si>
    <t>BM, s. r. o. RGN 6/2023distribuce</t>
  </si>
  <si>
    <t>BM, s. r. o. RGN distribuce</t>
  </si>
  <si>
    <t>24IN034</t>
  </si>
  <si>
    <t>Uzávěrka kurz. rozdílů - 24OZ084; Částka 313,42 Kč</t>
  </si>
  <si>
    <t>Strana 41</t>
  </si>
  <si>
    <t>BM, s. r. o. RGN 4/2023 ostatní</t>
  </si>
  <si>
    <t>BM, s. r. o. RGN 5/2023 ostatní</t>
  </si>
  <si>
    <t>BM, s. r. o. RGN 6/2023 ostatní</t>
  </si>
  <si>
    <t>BM, s. r. o. RGN ostatní</t>
  </si>
  <si>
    <t>Strana 42</t>
  </si>
  <si>
    <t>24FP013</t>
  </si>
  <si>
    <t>LESS MESS STORAGE s.r.o.</t>
  </si>
  <si>
    <t>Nájemné a pojištění skladu D za 10-11/2023</t>
  </si>
  <si>
    <t>06.11.2023</t>
  </si>
  <si>
    <t>24FP027</t>
  </si>
  <si>
    <t>Nájemné a pojištění skladu D za 11-12/2023</t>
  </si>
  <si>
    <t>06.12.2023</t>
  </si>
  <si>
    <t>24FP038</t>
  </si>
  <si>
    <t>Nájemné a pojištění skladu D za 12/2023-1/2024</t>
  </si>
  <si>
    <t>08.01.2024</t>
  </si>
  <si>
    <t>24FP043</t>
  </si>
  <si>
    <t>Nájemné a pojištění skladu D za 1/2023-2/2024</t>
  </si>
  <si>
    <t>24FP048</t>
  </si>
  <si>
    <t>Nájemné a pojištění skladu D za 2/24-3/24</t>
  </si>
  <si>
    <t>Strana 43</t>
  </si>
  <si>
    <t>24FP014</t>
  </si>
  <si>
    <t>Propag. mat. DeskOFFky 2023</t>
  </si>
  <si>
    <t>07.07.2023</t>
  </si>
  <si>
    <t>24FP004</t>
  </si>
  <si>
    <t>Nájemné - Room Rent</t>
  </si>
  <si>
    <t>07.08.2023</t>
  </si>
  <si>
    <t>24FP005</t>
  </si>
  <si>
    <t>24FP008</t>
  </si>
  <si>
    <t>06.03.2024</t>
  </si>
  <si>
    <t>24FP053</t>
  </si>
  <si>
    <t>Pronájem skladu na 3-4/2024</t>
  </si>
  <si>
    <t>24FP066</t>
  </si>
  <si>
    <t>Nájemné skadu + pojišť. řefakturace 5/24</t>
  </si>
  <si>
    <t>24FP069</t>
  </si>
  <si>
    <t>Pronájem skladu na 5-6/2024</t>
  </si>
  <si>
    <t>24FP085</t>
  </si>
  <si>
    <t>Nájemné skadu + pojišť. řefakturace 6/24</t>
  </si>
  <si>
    <t>Phares, s. r. o. Správa FB,PPC, kredit FB za 7/23</t>
  </si>
  <si>
    <t>Phares, s. r. o. Správa FB,PPC, kredit FB za 8/23</t>
  </si>
  <si>
    <t>24FP083</t>
  </si>
  <si>
    <t>Kredit</t>
  </si>
  <si>
    <t>Phares, s. r. o. Správa FB,PPC, kredit FB za 9/23</t>
  </si>
  <si>
    <t>02.11.2023</t>
  </si>
  <si>
    <t>24FP025</t>
  </si>
  <si>
    <t>Kampaň FB Rotary - End Polio</t>
  </si>
  <si>
    <t>Phares, s. r. o. Správa FB,PPC, kredit FB za 11/23</t>
  </si>
  <si>
    <t>Phares, s. r. o. Správa FB,PPC, kredit FB za 12/23</t>
  </si>
  <si>
    <t>Phares, s. r. o. Správa FB,PPC, kredit FB za 1/24</t>
  </si>
  <si>
    <t>Správa FB kredit FB za 2/24</t>
  </si>
  <si>
    <t>Správa FB kredit FB za 4/24</t>
  </si>
  <si>
    <t>Správa FB kredit FB za 5/24</t>
  </si>
  <si>
    <t>Strana 44</t>
  </si>
  <si>
    <t>14.08.2023</t>
  </si>
  <si>
    <t>DG0030001</t>
  </si>
  <si>
    <t>Rotary klub České Bu</t>
  </si>
  <si>
    <t>DG0030002</t>
  </si>
  <si>
    <t>RC Frýdek-Místek a K</t>
  </si>
  <si>
    <t>DG0030003</t>
  </si>
  <si>
    <t>RC Kroměříž</t>
  </si>
  <si>
    <t>DG0030004</t>
  </si>
  <si>
    <t>RC Praha City</t>
  </si>
  <si>
    <t>DG0030005</t>
  </si>
  <si>
    <t>RC Bratislava Danube</t>
  </si>
  <si>
    <t>DG0030006</t>
  </si>
  <si>
    <t>DG0030008</t>
  </si>
  <si>
    <t>Strana 45</t>
  </si>
  <si>
    <t>03.09.2023</t>
  </si>
  <si>
    <t>24OZ013</t>
  </si>
  <si>
    <t>CP  Škorňová Praha</t>
  </si>
  <si>
    <t>24OZ012</t>
  </si>
  <si>
    <t>CP Holíč Škorňová</t>
  </si>
  <si>
    <t>09.10.2023</t>
  </si>
  <si>
    <t>24OZ020</t>
  </si>
  <si>
    <t>Účast na REM Stockholm - ERIC - cestovné</t>
  </si>
  <si>
    <t>24OZ021</t>
  </si>
  <si>
    <t>Karolína Gerasis</t>
  </si>
  <si>
    <t>24OZ014</t>
  </si>
  <si>
    <t>35 CP Martin</t>
  </si>
  <si>
    <t>05.11.2023</t>
  </si>
  <si>
    <t>24OZ022</t>
  </si>
  <si>
    <t>ÚčCP DK RAC H. Králové</t>
  </si>
  <si>
    <t>24OZ023</t>
  </si>
  <si>
    <t>CP Účast na DK RAC Hr. Králové</t>
  </si>
  <si>
    <t>24OZ038</t>
  </si>
  <si>
    <t>CP Škorňová PETS 2024</t>
  </si>
  <si>
    <t>24OZ067</t>
  </si>
  <si>
    <t>Filip Maršálek</t>
  </si>
  <si>
    <t>CP DK Bratislava</t>
  </si>
  <si>
    <t>24OZ068</t>
  </si>
  <si>
    <t>Vojtěch Kupský</t>
  </si>
  <si>
    <t>24OZ061</t>
  </si>
  <si>
    <t>CP Účast na DK 2024 Bratislava</t>
  </si>
  <si>
    <t>24OZ069</t>
  </si>
  <si>
    <t>Tkachenko</t>
  </si>
  <si>
    <t>24OZ070</t>
  </si>
  <si>
    <t>Yelyzaveta Tershchenko</t>
  </si>
  <si>
    <t>24OZ075</t>
  </si>
  <si>
    <t>Strana 46</t>
  </si>
  <si>
    <t>12.07.2023</t>
  </si>
  <si>
    <t>24FP020</t>
  </si>
  <si>
    <t>Renáta Tomašovičková - Larra</t>
  </si>
  <si>
    <t>Zástěry s výšivkou 3 ks RAC</t>
  </si>
  <si>
    <t>24FP093</t>
  </si>
  <si>
    <t>Petr Regal</t>
  </si>
  <si>
    <t>Fa RAC H.K. - potisk triček</t>
  </si>
  <si>
    <t>03.11.2023</t>
  </si>
  <si>
    <t>24FP035</t>
  </si>
  <si>
    <t>SKOK do života, o.p.s.</t>
  </si>
  <si>
    <t>Fa za občerstvení na DK RAC H.K.</t>
  </si>
  <si>
    <t>dtto - ost. náklady - vložné</t>
  </si>
  <si>
    <t>14.11.2023</t>
  </si>
  <si>
    <t>24FP034</t>
  </si>
  <si>
    <t>Vyšší odborná škola zdravotnická a Střední zdravotnická škola, Hradec Králové, Komenského 234</t>
  </si>
  <si>
    <t>Fa za pronájem prostor - DK RAC H.K.</t>
  </si>
  <si>
    <t>24FP095</t>
  </si>
  <si>
    <t>Fa za registrační popl. RAC na DK</t>
  </si>
  <si>
    <t>538010</t>
  </si>
  <si>
    <t>24IN027</t>
  </si>
  <si>
    <t>Uzávěrka kurz. rozdílů - 24FP095; Částka 170,8 Kč</t>
  </si>
  <si>
    <t>Strana 47</t>
  </si>
  <si>
    <t>24IN009</t>
  </si>
  <si>
    <t>Úhrada FP č. 20FP169, CP 145</t>
  </si>
  <si>
    <t>Strana 48</t>
  </si>
  <si>
    <t>24FP045</t>
  </si>
  <si>
    <t>Provoz serveru gds 162 na období 1 roku</t>
  </si>
  <si>
    <t>24IN010</t>
  </si>
  <si>
    <t>Úhrada FP č. 24FP041, DoplŇkové služby a technická podpora k IS 1.1.-31.3.2024</t>
  </si>
  <si>
    <t>Strana 49</t>
  </si>
  <si>
    <t>12.06.2024</t>
  </si>
  <si>
    <t>24OZ076</t>
  </si>
  <si>
    <t>SUD - cesta výměnných studentů do Budapešti</t>
  </si>
  <si>
    <t>24IN032</t>
  </si>
  <si>
    <t>Uzávěrka kurz. rozdílů - 24OZ076; Částka 492,25 Kč</t>
  </si>
  <si>
    <t>Strana 50</t>
  </si>
  <si>
    <t>24OZ063</t>
  </si>
  <si>
    <t>CP PETS Olomouc, DK Bratislava</t>
  </si>
  <si>
    <t>Strana 51</t>
  </si>
  <si>
    <t>24OZ079</t>
  </si>
  <si>
    <t>Hotovostní výdaje - právní služby</t>
  </si>
  <si>
    <t>518031</t>
  </si>
  <si>
    <t>Poradenské služby</t>
  </si>
  <si>
    <t>24FP054</t>
  </si>
  <si>
    <t>Jankovská Martina, Dr.Ing., advokát</t>
  </si>
  <si>
    <t>Právní služby</t>
  </si>
  <si>
    <t>15.06.2024</t>
  </si>
  <si>
    <t>24FP094</t>
  </si>
  <si>
    <t>Nechala and partners s. r..o.</t>
  </si>
  <si>
    <t>Fa za právní služby -Založení n.o. Slov</t>
  </si>
  <si>
    <t>24IN029</t>
  </si>
  <si>
    <t>Uzávěrka kurz. rozdílů - 24FP094; Částka 308,05 Kč</t>
  </si>
  <si>
    <t>24IN033</t>
  </si>
  <si>
    <t>Uzávěrka kurz. rozdílů - 24OZ079; Částka 51,91 Kč</t>
  </si>
  <si>
    <t>Strana 52</t>
  </si>
  <si>
    <t>30.10.2023</t>
  </si>
  <si>
    <t>24FP023</t>
  </si>
  <si>
    <t xml:space="preserve">Club Merchandise - Robert - Bosch </t>
  </si>
  <si>
    <t>Odznaky Rotary 350 ks 2834 EUR - 34 EUR soukromé výdaje</t>
  </si>
  <si>
    <t>Strana 53</t>
  </si>
  <si>
    <t>ČSOB0660001</t>
  </si>
  <si>
    <t>Vyrovnání k úhradě OZ č. 24OZ064</t>
  </si>
  <si>
    <t>11.06.2024</t>
  </si>
  <si>
    <t>24OZ064</t>
  </si>
  <si>
    <t>Příspěvek D na Polio 1131 členů</t>
  </si>
  <si>
    <t>Strana 54</t>
  </si>
  <si>
    <t>03.04.2024</t>
  </si>
  <si>
    <t>24OZ049</t>
  </si>
  <si>
    <t>RC Přerov</t>
  </si>
  <si>
    <t>Příspěvekl na RYLA 2023/24</t>
  </si>
  <si>
    <t>Strana 55</t>
  </si>
  <si>
    <t>24OZ080</t>
  </si>
  <si>
    <t>Náklady na poistenie, letenky a odznaky 4 Ukrajiniek</t>
  </si>
  <si>
    <t>24OZ081</t>
  </si>
  <si>
    <t>24OZ026</t>
  </si>
  <si>
    <t>Příspěvek pro rok 2024 Nadace skautů</t>
  </si>
  <si>
    <t>24OZ060</t>
  </si>
  <si>
    <t>RAC Brno</t>
  </si>
  <si>
    <t>Příspěvek na pořádání Handicamp 2024</t>
  </si>
  <si>
    <t>645000</t>
  </si>
  <si>
    <t>Uzávěrka kurzových rozdílů - kurzový zisk</t>
  </si>
  <si>
    <t>Strana 56</t>
  </si>
  <si>
    <t>24OZ078</t>
  </si>
  <si>
    <t>Kancelářské výdaje DG</t>
  </si>
  <si>
    <t>24OZ046</t>
  </si>
  <si>
    <t>CP Jihlava</t>
  </si>
  <si>
    <t>23.10.2023</t>
  </si>
  <si>
    <t>24OZ048</t>
  </si>
  <si>
    <t>24OZ030</t>
  </si>
  <si>
    <t>76 CP Čechová, Opava</t>
  </si>
  <si>
    <t>01.02.2024</t>
  </si>
  <si>
    <t>24OZ031</t>
  </si>
  <si>
    <t>Manor hOUSE</t>
  </si>
  <si>
    <t>78 - Ubytování DG Broumov 31.1.2024</t>
  </si>
  <si>
    <t>24OZ045</t>
  </si>
  <si>
    <t>CP Ostrava - hotel</t>
  </si>
  <si>
    <t>24OZ062</t>
  </si>
  <si>
    <t>CP Liptovský Mikuláš</t>
  </si>
  <si>
    <t>25.04.2024</t>
  </si>
  <si>
    <t>24OZ053</t>
  </si>
  <si>
    <t>CP České Budějovice</t>
  </si>
  <si>
    <t>24FP079</t>
  </si>
  <si>
    <t>NOLIS, s.r.o.</t>
  </si>
  <si>
    <t>Oběd RIP 17.5.2024</t>
  </si>
  <si>
    <t>518021</t>
  </si>
  <si>
    <t>Komunikace, telefony, SIM, kredity na volání</t>
  </si>
  <si>
    <t>24OZ071</t>
  </si>
  <si>
    <t>Tlf + internet 10/23-6/24</t>
  </si>
  <si>
    <t>24FP071</t>
  </si>
  <si>
    <t>Mgr. Júlia Trličová</t>
  </si>
  <si>
    <t>Tlomočení Sj- Aj 12.5.2024 v Košicích</t>
  </si>
  <si>
    <t>09.06.2024</t>
  </si>
  <si>
    <t>24FP092</t>
  </si>
  <si>
    <t>Mediální poradenství pro D 2240</t>
  </si>
  <si>
    <t>24FP088</t>
  </si>
  <si>
    <t>Hotel Solisko</t>
  </si>
  <si>
    <t>24FP077</t>
  </si>
  <si>
    <t>INCO PROJEKT SP. Z. O. O.</t>
  </si>
  <si>
    <t>Ubytování Krakow RIP + DG</t>
  </si>
  <si>
    <t>24FP075</t>
  </si>
  <si>
    <t>rinners s.r.o.</t>
  </si>
  <si>
    <t>Tlumočení na DK 2024 v Bratislavě</t>
  </si>
  <si>
    <t>22.05.2024</t>
  </si>
  <si>
    <t>24FP072</t>
  </si>
  <si>
    <t>Hotel Devin a.s., Bratislava</t>
  </si>
  <si>
    <t>Pronájem salonku setkání v rámci DK</t>
  </si>
  <si>
    <t>SLOb001</t>
  </si>
  <si>
    <t>kurzový rozdíl</t>
  </si>
  <si>
    <t>Plnění rozpočtu D 2240 za 2023-2024</t>
  </si>
  <si>
    <t>2023/2024</t>
  </si>
  <si>
    <t xml:space="preserve">2.2.06 Rotaract </t>
  </si>
  <si>
    <t xml:space="preserve">2.2.06.1 Cestovné </t>
  </si>
  <si>
    <t>2.2.06.2 Ostatní náklady</t>
  </si>
  <si>
    <t>2.2.07 Výbor Pro službu mládeži</t>
  </si>
  <si>
    <t>2.2.07.1 Cestovné</t>
  </si>
  <si>
    <t>2.2.07.2 Ostatní</t>
  </si>
  <si>
    <t>2.2.08 ICC - vedení a koordinace</t>
  </si>
  <si>
    <t>2.2.09 ICC - jednotlivé výbory</t>
  </si>
  <si>
    <t>2.2.10 Finanční výbor</t>
  </si>
  <si>
    <t>2.2.11 Výbor pro profesní službu</t>
  </si>
  <si>
    <t>2.2.11.1 Cestovné</t>
  </si>
  <si>
    <t>2.2.11.2 Ostatní</t>
  </si>
  <si>
    <t>2.2.12 Legislativní výbor</t>
  </si>
  <si>
    <t>2.2.13 Leadership Institute</t>
  </si>
  <si>
    <t>2.2.14 Alumni</t>
  </si>
  <si>
    <t>2.2.15 Fellowships</t>
  </si>
  <si>
    <t>2.2.16 Rezerva.na projekty</t>
  </si>
  <si>
    <t>1.4 Počáteční zůstatky na bank.účtech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</si>
</sst>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.00_);\(&quot;Kč&quot;#,##0.00\)"/>
    <numFmt numFmtId="165" formatCode="_(&quot;Kč&quot;* #,##0.00_);_(&quot;Kč&quot;* \(#,##0.00\);_(&quot;Kč&quot;* &quot;-&quot;??_);_(@_)"/>
    <numFmt numFmtId="166" formatCode="[$$-409]#,##0.00"/>
    <numFmt numFmtId="167" formatCode="#,##0.00_ ;[Red]\-#,##0.00\ "/>
    <numFmt numFmtId="168" formatCode="#,##0&quot; Kč&quot;"/>
    <numFmt numFmtId="169" formatCode="#,##0\ [$Kč-405]"/>
    <numFmt numFmtId="170" formatCode="#\ 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b/>
      <sz val="12"/>
      <color rgb="FF000090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DD0806"/>
      <name val="Times New Roman"/>
      <family val="1"/>
      <charset val="238"/>
    </font>
    <font>
      <b/>
      <sz val="10"/>
      <color indexed="1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0"/>
      <name val="Arial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indexed="18"/>
      <name val="Arial"/>
      <charset val="238"/>
    </font>
    <font>
      <b/>
      <sz val="9"/>
      <color indexed="0"/>
      <name val="Arial"/>
      <charset val="238"/>
    </font>
    <font>
      <b/>
      <sz val="9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indexed="0"/>
      <name val="Arial"/>
      <charset val="238"/>
    </font>
    <font>
      <b/>
      <sz val="11"/>
      <color indexed="0"/>
      <name val="Arial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0C0C0"/>
        <bgColor rgb="FFDFDFE0"/>
      </patternFill>
    </fill>
    <fill>
      <patternFill patternType="solid">
        <fgColor rgb="FFF9FBE5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DFDFE0"/>
      </patternFill>
    </fill>
    <fill>
      <patternFill patternType="solid">
        <fgColor theme="0" tint="-0.249977111117893"/>
        <bgColor rgb="FFCCFFCC"/>
      </patternFill>
    </fill>
    <fill>
      <patternFill patternType="solid">
        <fgColor theme="5" tint="0.39997558519241921"/>
        <bgColor rgb="FFDFDFE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rgb="FFDFDFE0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7" tint="0.59999389629810485"/>
        <bgColor rgb="FFDFDFE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rgb="FFCCFFCC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19" borderId="18" applyNumberFormat="0" applyAlignment="0" applyProtection="0"/>
    <xf numFmtId="0" fontId="23" fillId="20" borderId="19" applyNumberFormat="0" applyAlignment="0" applyProtection="0"/>
    <xf numFmtId="0" fontId="24" fillId="20" borderId="18" applyNumberFormat="0" applyAlignment="0" applyProtection="0"/>
    <xf numFmtId="0" fontId="25" fillId="0" borderId="20" applyNumberFormat="0" applyFill="0" applyAlignment="0" applyProtection="0"/>
    <xf numFmtId="0" fontId="26" fillId="21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31" fillId="18" borderId="0" applyNumberFormat="0" applyBorder="0" applyAlignment="0" applyProtection="0"/>
    <xf numFmtId="0" fontId="1" fillId="22" borderId="22" applyNumberFormat="0" applyFont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30" fillId="42" borderId="0" applyNumberFormat="0" applyBorder="0" applyAlignment="0" applyProtection="0"/>
    <xf numFmtId="0" fontId="30" fillId="46" borderId="0" applyNumberFormat="0" applyBorder="0" applyAlignment="0" applyProtection="0"/>
  </cellStyleXfs>
  <cellXfs count="162">
    <xf numFmtId="0" fontId="0" fillId="0" borderId="0" xfId="0"/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3" fillId="8" borderId="1" xfId="0" applyFont="1" applyFill="1" applyBorder="1" applyAlignment="1">
      <alignment vertical="center" wrapText="1"/>
    </xf>
    <xf numFmtId="168" fontId="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8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top" wrapText="1"/>
    </xf>
    <xf numFmtId="49" fontId="7" fillId="4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69" fontId="11" fillId="8" borderId="2" xfId="0" applyNumberFormat="1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horizontal="left" vertical="center" wrapText="1"/>
    </xf>
    <xf numFmtId="168" fontId="12" fillId="7" borderId="4" xfId="0" applyNumberFormat="1" applyFont="1" applyFill="1" applyBorder="1" applyAlignment="1" applyProtection="1">
      <alignment horizontal="right" vertical="center" wrapText="1"/>
      <protection locked="0"/>
    </xf>
    <xf numFmtId="16" fontId="12" fillId="8" borderId="3" xfId="0" applyNumberFormat="1" applyFont="1" applyFill="1" applyBorder="1" applyAlignment="1">
      <alignment horizontal="left" vertical="center" wrapText="1"/>
    </xf>
    <xf numFmtId="168" fontId="12" fillId="8" borderId="4" xfId="0" applyNumberFormat="1" applyFont="1" applyFill="1" applyBorder="1" applyAlignment="1">
      <alignment horizontal="right" vertical="center" wrapText="1"/>
    </xf>
    <xf numFmtId="49" fontId="12" fillId="4" borderId="3" xfId="0" applyNumberFormat="1" applyFont="1" applyFill="1" applyBorder="1" applyAlignment="1">
      <alignment horizontal="left" vertical="center" wrapText="1"/>
    </xf>
    <xf numFmtId="168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169" fontId="12" fillId="8" borderId="4" xfId="0" applyNumberFormat="1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168" fontId="12" fillId="2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168" fontId="11" fillId="2" borderId="4" xfId="0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169" fontId="12" fillId="2" borderId="4" xfId="0" applyNumberFormat="1" applyFont="1" applyFill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168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3" xfId="0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169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right" vertical="center"/>
    </xf>
    <xf numFmtId="165" fontId="3" fillId="8" borderId="4" xfId="0" applyNumberFormat="1" applyFont="1" applyFill="1" applyBorder="1" applyAlignment="1">
      <alignment horizontal="right" vertical="center"/>
    </xf>
    <xf numFmtId="168" fontId="7" fillId="2" borderId="4" xfId="0" applyNumberFormat="1" applyFont="1" applyFill="1" applyBorder="1" applyAlignment="1">
      <alignment horizontal="right" vertical="center" wrapText="1"/>
    </xf>
    <xf numFmtId="49" fontId="12" fillId="4" borderId="3" xfId="0" applyNumberFormat="1" applyFont="1" applyFill="1" applyBorder="1" applyAlignment="1">
      <alignment vertical="center" wrapText="1"/>
    </xf>
    <xf numFmtId="49" fontId="12" fillId="9" borderId="3" xfId="0" applyNumberFormat="1" applyFont="1" applyFill="1" applyBorder="1" applyAlignment="1">
      <alignment vertical="center" wrapText="1"/>
    </xf>
    <xf numFmtId="4" fontId="11" fillId="6" borderId="4" xfId="0" applyNumberFormat="1" applyFont="1" applyFill="1" applyBorder="1" applyAlignment="1">
      <alignment horizontal="right" vertical="center" wrapText="1"/>
    </xf>
    <xf numFmtId="4" fontId="3" fillId="6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/>
    </xf>
    <xf numFmtId="4" fontId="12" fillId="6" borderId="4" xfId="0" applyNumberFormat="1" applyFont="1" applyFill="1" applyBorder="1" applyAlignment="1">
      <alignment horizontal="right" vertical="center" wrapText="1"/>
    </xf>
    <xf numFmtId="4" fontId="12" fillId="8" borderId="4" xfId="0" applyNumberFormat="1" applyFont="1" applyFill="1" applyBorder="1" applyAlignment="1">
      <alignment horizontal="right"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0" fontId="11" fillId="10" borderId="3" xfId="0" applyFont="1" applyFill="1" applyBorder="1" applyAlignment="1">
      <alignment vertical="top" wrapText="1"/>
    </xf>
    <xf numFmtId="0" fontId="3" fillId="12" borderId="3" xfId="0" applyFont="1" applyFill="1" applyBorder="1" applyAlignment="1">
      <alignment vertical="center" wrapText="1"/>
    </xf>
    <xf numFmtId="168" fontId="3" fillId="12" borderId="4" xfId="0" applyNumberFormat="1" applyFont="1" applyFill="1" applyBorder="1" applyAlignment="1">
      <alignment horizontal="right" vertical="center" wrapText="1"/>
    </xf>
    <xf numFmtId="0" fontId="3" fillId="13" borderId="3" xfId="0" applyFont="1" applyFill="1" applyBorder="1" applyAlignment="1">
      <alignment vertical="center" wrapText="1"/>
    </xf>
    <xf numFmtId="168" fontId="3" fillId="13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8" fontId="3" fillId="6" borderId="4" xfId="0" applyNumberFormat="1" applyFont="1" applyFill="1" applyBorder="1" applyAlignment="1" applyProtection="1">
      <alignment horizontal="right" vertical="center" wrapText="1"/>
      <protection locked="0"/>
    </xf>
    <xf numFmtId="168" fontId="3" fillId="3" borderId="4" xfId="0" applyNumberFormat="1" applyFont="1" applyFill="1" applyBorder="1" applyAlignment="1">
      <alignment horizontal="right" vertical="center" wrapText="1"/>
    </xf>
    <xf numFmtId="169" fontId="3" fillId="0" borderId="4" xfId="0" applyNumberFormat="1" applyFont="1" applyBorder="1" applyAlignment="1">
      <alignment horizontal="right" vertical="center" wrapText="1"/>
    </xf>
    <xf numFmtId="168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169" fontId="3" fillId="11" borderId="4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10" fillId="5" borderId="10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6" borderId="6" xfId="0" applyNumberFormat="1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11" fillId="6" borderId="2" xfId="0" applyNumberFormat="1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4" fontId="13" fillId="6" borderId="2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top" wrapText="1"/>
    </xf>
    <xf numFmtId="10" fontId="13" fillId="6" borderId="27" xfId="0" applyNumberFormat="1" applyFont="1" applyFill="1" applyBorder="1" applyAlignment="1">
      <alignment horizontal="right" vertical="center"/>
    </xf>
    <xf numFmtId="4" fontId="0" fillId="0" borderId="26" xfId="0" applyNumberFormat="1" applyBorder="1"/>
    <xf numFmtId="3" fontId="10" fillId="5" borderId="27" xfId="0" applyNumberFormat="1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4" fontId="10" fillId="5" borderId="27" xfId="0" applyNumberFormat="1" applyFont="1" applyFill="1" applyBorder="1" applyAlignment="1">
      <alignment horizontal="center" vertical="center" wrapText="1"/>
    </xf>
    <xf numFmtId="4" fontId="10" fillId="5" borderId="25" xfId="0" applyNumberFormat="1" applyFont="1" applyFill="1" applyBorder="1" applyAlignment="1">
      <alignment horizontal="center" vertical="center" wrapText="1"/>
    </xf>
    <xf numFmtId="4" fontId="13" fillId="6" borderId="10" xfId="0" applyNumberFormat="1" applyFont="1" applyFill="1" applyBorder="1"/>
    <xf numFmtId="10" fontId="13" fillId="6" borderId="29" xfId="0" applyNumberFormat="1" applyFont="1" applyFill="1" applyBorder="1"/>
    <xf numFmtId="10" fontId="10" fillId="5" borderId="30" xfId="0" applyNumberFormat="1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10" fontId="10" fillId="5" borderId="1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69" fontId="34" fillId="0" borderId="2" xfId="0" applyNumberFormat="1" applyFont="1" applyBorder="1" applyAlignment="1">
      <alignment horizontal="right" vertical="center" wrapText="1"/>
    </xf>
    <xf numFmtId="169" fontId="34" fillId="3" borderId="2" xfId="0" applyNumberFormat="1" applyFont="1" applyFill="1" applyBorder="1" applyAlignment="1">
      <alignment horizontal="right" vertical="center" wrapText="1"/>
    </xf>
    <xf numFmtId="169" fontId="34" fillId="3" borderId="2" xfId="0" applyNumberFormat="1" applyFont="1" applyFill="1" applyBorder="1" applyAlignment="1" applyProtection="1">
      <alignment horizontal="right" vertical="center" wrapText="1"/>
      <protection locked="0"/>
    </xf>
    <xf numFmtId="169" fontId="35" fillId="2" borderId="2" xfId="0" applyNumberFormat="1" applyFont="1" applyFill="1" applyBorder="1" applyAlignment="1">
      <alignment horizontal="right" vertical="center" wrapText="1"/>
    </xf>
    <xf numFmtId="169" fontId="36" fillId="3" borderId="4" xfId="0" applyNumberFormat="1" applyFont="1" applyFill="1" applyBorder="1" applyAlignment="1" applyProtection="1">
      <alignment horizontal="right" vertical="center" wrapText="1"/>
      <protection locked="0"/>
    </xf>
    <xf numFmtId="168" fontId="36" fillId="2" borderId="4" xfId="0" applyNumberFormat="1" applyFont="1" applyFill="1" applyBorder="1" applyAlignment="1">
      <alignment horizontal="right" vertical="center" wrapText="1"/>
    </xf>
    <xf numFmtId="169" fontId="36" fillId="2" borderId="4" xfId="0" applyNumberFormat="1" applyFont="1" applyFill="1" applyBorder="1" applyAlignment="1">
      <alignment horizontal="right" vertical="center" wrapText="1"/>
    </xf>
    <xf numFmtId="168" fontId="35" fillId="2" borderId="4" xfId="0" applyNumberFormat="1" applyFont="1" applyFill="1" applyBorder="1" applyAlignment="1">
      <alignment vertical="center" wrapText="1"/>
    </xf>
    <xf numFmtId="169" fontId="37" fillId="3" borderId="4" xfId="0" applyNumberFormat="1" applyFont="1" applyFill="1" applyBorder="1" applyAlignment="1" applyProtection="1">
      <alignment horizontal="right" vertical="center" wrapText="1"/>
      <protection locked="0"/>
    </xf>
    <xf numFmtId="169" fontId="34" fillId="2" borderId="4" xfId="0" applyNumberFormat="1" applyFont="1" applyFill="1" applyBorder="1" applyAlignment="1">
      <alignment horizontal="right" vertical="center"/>
    </xf>
    <xf numFmtId="169" fontId="37" fillId="2" borderId="4" xfId="0" applyNumberFormat="1" applyFont="1" applyFill="1" applyBorder="1" applyAlignment="1">
      <alignment horizontal="right" vertical="center" wrapText="1"/>
    </xf>
    <xf numFmtId="168" fontId="34" fillId="2" borderId="4" xfId="0" applyNumberFormat="1" applyFont="1" applyFill="1" applyBorder="1" applyAlignment="1">
      <alignment horizontal="right" vertical="center" wrapText="1"/>
    </xf>
    <xf numFmtId="169" fontId="34" fillId="0" borderId="0" xfId="0" applyNumberFormat="1" applyFont="1" applyAlignment="1">
      <alignment horizontal="right" vertical="center" wrapText="1"/>
    </xf>
    <xf numFmtId="0" fontId="12" fillId="47" borderId="3" xfId="0" applyFont="1" applyFill="1" applyBorder="1" applyAlignment="1">
      <alignment vertical="center" wrapText="1"/>
    </xf>
    <xf numFmtId="0" fontId="11" fillId="14" borderId="34" xfId="0" applyFont="1" applyFill="1" applyBorder="1" applyAlignment="1">
      <alignment horizontal="left" vertical="center" wrapText="1"/>
    </xf>
    <xf numFmtId="168" fontId="3" fillId="14" borderId="35" xfId="0" applyNumberFormat="1" applyFont="1" applyFill="1" applyBorder="1" applyAlignment="1">
      <alignment horizontal="right" vertical="center" wrapText="1"/>
    </xf>
    <xf numFmtId="168" fontId="34" fillId="2" borderId="35" xfId="0" applyNumberFormat="1" applyFont="1" applyFill="1" applyBorder="1" applyAlignment="1">
      <alignment horizontal="right" vertical="center" wrapText="1"/>
    </xf>
    <xf numFmtId="4" fontId="3" fillId="15" borderId="35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166" fontId="9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/>
    <xf numFmtId="4" fontId="14" fillId="6" borderId="4" xfId="0" applyNumberFormat="1" applyFont="1" applyFill="1" applyBorder="1" applyAlignment="1">
      <alignment horizontal="right" vertical="center" wrapText="1"/>
    </xf>
    <xf numFmtId="170" fontId="32" fillId="0" borderId="0" xfId="0" applyNumberFormat="1" applyFont="1" applyAlignment="1">
      <alignment horizontal="left" vertical="top" readingOrder="3"/>
    </xf>
    <xf numFmtId="170" fontId="33" fillId="0" borderId="12" xfId="0" applyNumberFormat="1" applyFont="1" applyBorder="1" applyAlignment="1">
      <alignment horizontal="left" vertical="top" readingOrder="3"/>
    </xf>
    <xf numFmtId="170" fontId="15" fillId="0" borderId="13" xfId="0" applyNumberFormat="1" applyFont="1" applyBorder="1" applyAlignment="1">
      <alignment horizontal="left" vertical="top" readingOrder="3"/>
    </xf>
    <xf numFmtId="170" fontId="33" fillId="0" borderId="8" xfId="0" applyNumberFormat="1" applyFont="1" applyBorder="1" applyAlignment="1">
      <alignment horizontal="left" vertical="top" readingOrder="3"/>
    </xf>
    <xf numFmtId="170" fontId="33" fillId="0" borderId="0" xfId="0" applyNumberFormat="1" applyFont="1" applyAlignment="1">
      <alignment horizontal="left" vertical="top" readingOrder="3"/>
    </xf>
    <xf numFmtId="170" fontId="15" fillId="0" borderId="0" xfId="0" applyNumberFormat="1" applyFont="1" applyAlignment="1">
      <alignment horizontal="left" vertical="top" readingOrder="3"/>
    </xf>
    <xf numFmtId="170" fontId="33" fillId="0" borderId="14" xfId="0" applyNumberFormat="1" applyFont="1" applyBorder="1" applyAlignment="1">
      <alignment horizontal="left" vertical="top" readingOrder="3"/>
    </xf>
    <xf numFmtId="170" fontId="39" fillId="0" borderId="0" xfId="0" applyNumberFormat="1" applyFont="1" applyAlignment="1">
      <alignment horizontal="left" vertical="top" readingOrder="3"/>
    </xf>
    <xf numFmtId="2" fontId="33" fillId="0" borderId="8" xfId="0" applyNumberFormat="1" applyFont="1" applyBorder="1" applyAlignment="1">
      <alignment horizontal="right" vertical="top" readingOrder="3"/>
    </xf>
    <xf numFmtId="2" fontId="33" fillId="0" borderId="14" xfId="0" applyNumberFormat="1" applyFont="1" applyBorder="1" applyAlignment="1">
      <alignment horizontal="right" vertical="top" readingOrder="3"/>
    </xf>
    <xf numFmtId="170" fontId="15" fillId="0" borderId="14" xfId="0" applyNumberFormat="1" applyFont="1" applyBorder="1" applyAlignment="1">
      <alignment horizontal="left" vertical="top" readingOrder="3"/>
    </xf>
    <xf numFmtId="2" fontId="15" fillId="0" borderId="0" xfId="0" applyNumberFormat="1" applyFont="1" applyAlignment="1">
      <alignment horizontal="right" vertical="top" readingOrder="3"/>
    </xf>
    <xf numFmtId="0" fontId="0" fillId="0" borderId="0" xfId="0" applyAlignment="1">
      <alignment vertical="top" readingOrder="3"/>
    </xf>
    <xf numFmtId="170" fontId="33" fillId="0" borderId="8" xfId="0" applyNumberFormat="1" applyFont="1" applyBorder="1" applyAlignment="1">
      <alignment horizontal="right" vertical="top" readingOrder="3"/>
    </xf>
    <xf numFmtId="170" fontId="15" fillId="0" borderId="8" xfId="0" applyNumberFormat="1" applyFont="1" applyBorder="1" applyAlignment="1">
      <alignment horizontal="left" vertical="top" readingOrder="3"/>
    </xf>
    <xf numFmtId="170" fontId="15" fillId="0" borderId="12" xfId="0" applyNumberFormat="1" applyFont="1" applyBorder="1" applyAlignment="1">
      <alignment horizontal="left" vertical="top" readingOrder="3"/>
    </xf>
    <xf numFmtId="2" fontId="15" fillId="0" borderId="8" xfId="0" applyNumberFormat="1" applyFont="1" applyBorder="1" applyAlignment="1">
      <alignment horizontal="right" vertical="top" readingOrder="3"/>
    </xf>
    <xf numFmtId="170" fontId="38" fillId="0" borderId="0" xfId="0" applyNumberFormat="1" applyFont="1" applyAlignment="1">
      <alignment horizontal="left" vertical="top" readingOrder="3"/>
    </xf>
    <xf numFmtId="16" fontId="3" fillId="2" borderId="3" xfId="0" applyNumberFormat="1" applyFont="1" applyFill="1" applyBorder="1" applyAlignment="1">
      <alignment vertical="top" wrapText="1"/>
    </xf>
    <xf numFmtId="16" fontId="11" fillId="2" borderId="3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shrinkToFit="1"/>
    </xf>
    <xf numFmtId="170" fontId="15" fillId="0" borderId="0" xfId="0" applyNumberFormat="1" applyFont="1" applyAlignment="1">
      <alignment horizontal="right" vertical="top" readingOrder="3"/>
    </xf>
    <xf numFmtId="0" fontId="0" fillId="0" borderId="0" xfId="0" applyAlignment="1">
      <alignment vertical="top" readingOrder="3"/>
    </xf>
    <xf numFmtId="170" fontId="15" fillId="0" borderId="12" xfId="0" applyNumberFormat="1" applyFont="1" applyBorder="1" applyAlignment="1">
      <alignment horizontal="right" vertical="top" readingOrder="3"/>
    </xf>
    <xf numFmtId="170" fontId="15" fillId="0" borderId="12" xfId="0" applyNumberFormat="1" applyFont="1" applyBorder="1" applyAlignment="1">
      <alignment horizontal="left" vertical="top" readingOrder="3"/>
    </xf>
    <xf numFmtId="170" fontId="33" fillId="0" borderId="8" xfId="0" applyNumberFormat="1" applyFont="1" applyBorder="1" applyAlignment="1">
      <alignment horizontal="right" vertical="top" readingOrder="3"/>
    </xf>
    <xf numFmtId="170" fontId="15" fillId="0" borderId="8" xfId="0" applyNumberFormat="1" applyFont="1" applyBorder="1" applyAlignment="1">
      <alignment horizontal="left" vertical="top" readingOrder="3"/>
    </xf>
    <xf numFmtId="2" fontId="15" fillId="0" borderId="0" xfId="0" applyNumberFormat="1" applyFont="1" applyAlignment="1">
      <alignment horizontal="right" vertical="top" readingOrder="3"/>
    </xf>
    <xf numFmtId="2" fontId="15" fillId="0" borderId="8" xfId="0" applyNumberFormat="1" applyFont="1" applyBorder="1" applyAlignment="1">
      <alignment horizontal="right" vertical="top" readingOrder="3"/>
    </xf>
    <xf numFmtId="2" fontId="33" fillId="0" borderId="14" xfId="0" applyNumberFormat="1" applyFont="1" applyBorder="1" applyAlignment="1">
      <alignment horizontal="right" vertical="top" readingOrder="3"/>
    </xf>
    <xf numFmtId="170" fontId="15" fillId="0" borderId="14" xfId="0" applyNumberFormat="1" applyFont="1" applyBorder="1" applyAlignment="1">
      <alignment horizontal="left" vertical="top" readingOrder="3"/>
    </xf>
    <xf numFmtId="2" fontId="33" fillId="0" borderId="0" xfId="0" applyNumberFormat="1" applyFont="1" applyAlignment="1">
      <alignment horizontal="right" vertical="top" readingOrder="3"/>
    </xf>
    <xf numFmtId="170" fontId="15" fillId="0" borderId="0" xfId="0" applyNumberFormat="1" applyFont="1" applyAlignment="1">
      <alignment horizontal="left" vertical="top" wrapText="1" readingOrder="3"/>
    </xf>
  </cellXfs>
  <cellStyles count="44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– Zvýraznění 1 2" xfId="38" xr:uid="{00000000-0005-0000-0000-00000C000000}"/>
    <cellStyle name="60 % – Zvýraznění 2 2" xfId="39" xr:uid="{00000000-0005-0000-0000-00000D000000}"/>
    <cellStyle name="60 % – Zvýraznění 3 2" xfId="40" xr:uid="{00000000-0005-0000-0000-00000E000000}"/>
    <cellStyle name="60 % – Zvýraznění 4 2" xfId="41" xr:uid="{00000000-0005-0000-0000-00000F000000}"/>
    <cellStyle name="60 % – Zvýraznění 5 2" xfId="42" xr:uid="{00000000-0005-0000-0000-000010000000}"/>
    <cellStyle name="60 % – Zvýraznění 6 2" xfId="43" xr:uid="{00000000-0005-0000-0000-000011000000}"/>
    <cellStyle name="Dobrá" xfId="7" builtinId="26" customBuiltin="1"/>
    <cellStyle name="Kontrolná bunka" xfId="13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í 2" xfId="36" xr:uid="{00000000-0005-0000-0000-00001A000000}"/>
    <cellStyle name="Normálna" xfId="0" builtinId="0"/>
    <cellStyle name="Normální 2" xfId="1" xr:uid="{00000000-0005-0000-0000-00001C000000}"/>
    <cellStyle name="Normální 3" xfId="35" xr:uid="{00000000-0005-0000-0000-00001D000000}"/>
    <cellStyle name="Poznámka 2" xfId="37" xr:uid="{00000000-0005-0000-0000-00001E000000}"/>
    <cellStyle name="Prepojená bunka" xfId="12" builtinId="24" customBuiltin="1"/>
    <cellStyle name="Spolu" xfId="16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8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0"/>
  <sheetViews>
    <sheetView tabSelected="1" topLeftCell="A28" zoomScale="85" zoomScaleNormal="85" workbookViewId="0">
      <selection activeCell="F30" sqref="F30"/>
    </sheetView>
  </sheetViews>
  <sheetFormatPr defaultColWidth="9.140625" defaultRowHeight="15" x14ac:dyDescent="0.25"/>
  <cols>
    <col min="1" max="1" width="6.7109375" customWidth="1"/>
    <col min="2" max="2" width="37.7109375" customWidth="1"/>
    <col min="3" max="3" width="23.7109375" hidden="1" customWidth="1"/>
    <col min="4" max="4" width="13.42578125" hidden="1" customWidth="1"/>
    <col min="5" max="5" width="17.28515625" style="5" customWidth="1"/>
    <col min="6" max="6" width="18.7109375" customWidth="1"/>
    <col min="7" max="7" width="17.85546875" customWidth="1"/>
    <col min="8" max="8" width="16" customWidth="1"/>
    <col min="9" max="9" width="12.5703125" bestFit="1" customWidth="1"/>
    <col min="10" max="10" width="16.42578125" bestFit="1" customWidth="1"/>
    <col min="11" max="14" width="10.28515625" customWidth="1"/>
    <col min="15" max="15" width="12.5703125" bestFit="1" customWidth="1"/>
    <col min="16" max="1009" width="10.28515625" customWidth="1"/>
  </cols>
  <sheetData>
    <row r="1" spans="2:10" x14ac:dyDescent="0.25">
      <c r="C1" s="1"/>
      <c r="D1" s="2"/>
      <c r="E1" s="2"/>
    </row>
    <row r="2" spans="2:10" ht="15.95" customHeight="1" x14ac:dyDescent="0.25">
      <c r="B2" s="147" t="s">
        <v>17</v>
      </c>
      <c r="C2" s="147"/>
      <c r="D2" s="147"/>
      <c r="E2" s="147"/>
    </row>
    <row r="3" spans="2:10" ht="15.95" customHeight="1" x14ac:dyDescent="0.25">
      <c r="B3" s="147" t="s">
        <v>18</v>
      </c>
      <c r="C3" s="147"/>
      <c r="D3" s="147"/>
      <c r="E3" s="147"/>
    </row>
    <row r="4" spans="2:10" x14ac:dyDescent="0.25">
      <c r="C4" s="1"/>
      <c r="D4" s="2"/>
      <c r="E4" s="2"/>
    </row>
    <row r="5" spans="2:10" x14ac:dyDescent="0.25">
      <c r="B5" s="6" t="s">
        <v>19</v>
      </c>
      <c r="C5" s="7"/>
      <c r="D5" s="8" t="s">
        <v>20</v>
      </c>
      <c r="E5" s="8"/>
    </row>
    <row r="6" spans="2:10" ht="16.5" customHeight="1" x14ac:dyDescent="0.25">
      <c r="B6" s="9" t="s">
        <v>1530</v>
      </c>
      <c r="C6" s="10"/>
      <c r="D6" s="11"/>
      <c r="E6" s="11"/>
    </row>
    <row r="7" spans="2:10" ht="12.75" customHeight="1" x14ac:dyDescent="0.25">
      <c r="B7" s="148"/>
      <c r="C7" s="148"/>
      <c r="D7" s="8"/>
      <c r="E7" s="8"/>
    </row>
    <row r="9" spans="2:10" ht="16.5" thickBot="1" x14ac:dyDescent="0.3">
      <c r="B9" s="149"/>
      <c r="C9" s="149"/>
      <c r="D9" s="149"/>
      <c r="E9" s="149"/>
      <c r="F9" s="3"/>
      <c r="G9" s="4"/>
    </row>
    <row r="10" spans="2:10" ht="25.5" customHeight="1" x14ac:dyDescent="0.25">
      <c r="B10" s="144" t="s">
        <v>172</v>
      </c>
      <c r="C10" s="74" t="s">
        <v>21</v>
      </c>
      <c r="D10" s="74" t="s">
        <v>22</v>
      </c>
      <c r="E10" s="97" t="s">
        <v>22</v>
      </c>
      <c r="F10" s="87" t="s">
        <v>21</v>
      </c>
      <c r="G10" s="75" t="s">
        <v>169</v>
      </c>
      <c r="H10" s="93" t="s">
        <v>170</v>
      </c>
    </row>
    <row r="11" spans="2:10" ht="12.75" customHeight="1" x14ac:dyDescent="0.25">
      <c r="B11" s="145"/>
      <c r="C11" s="67" t="s">
        <v>23</v>
      </c>
      <c r="D11" s="67" t="s">
        <v>24</v>
      </c>
      <c r="E11" s="98">
        <v>0.99950592885375489</v>
      </c>
      <c r="F11" s="121" t="s">
        <v>1531</v>
      </c>
      <c r="G11" s="121" t="s">
        <v>1531</v>
      </c>
      <c r="H11" s="121" t="s">
        <v>1531</v>
      </c>
    </row>
    <row r="12" spans="2:10" ht="12.75" customHeight="1" thickBot="1" x14ac:dyDescent="0.3">
      <c r="B12" s="146"/>
      <c r="C12" s="79" t="s">
        <v>25</v>
      </c>
      <c r="D12" s="79" t="s">
        <v>25</v>
      </c>
      <c r="E12" s="99" t="s">
        <v>25</v>
      </c>
      <c r="F12" s="88" t="s">
        <v>25</v>
      </c>
      <c r="G12" s="81" t="s">
        <v>25</v>
      </c>
      <c r="H12" s="94" t="s">
        <v>171</v>
      </c>
    </row>
    <row r="13" spans="2:10" ht="26.25" thickBot="1" x14ac:dyDescent="0.3">
      <c r="B13" s="15" t="s">
        <v>26</v>
      </c>
      <c r="C13" s="16">
        <v>4375322</v>
      </c>
      <c r="D13" s="16">
        <v>4247000</v>
      </c>
      <c r="E13" s="100">
        <v>3190000</v>
      </c>
      <c r="F13" s="80">
        <v>3246802.02</v>
      </c>
      <c r="G13" s="83">
        <f t="shared" ref="G13:G33" si="0">F13-E13</f>
        <v>56802.020000000019</v>
      </c>
      <c r="H13" s="85">
        <f>F13/E13</f>
        <v>1.017806275862069</v>
      </c>
      <c r="I13" s="86"/>
      <c r="J13" s="13"/>
    </row>
    <row r="14" spans="2:10" ht="26.25" thickBot="1" x14ac:dyDescent="0.3">
      <c r="B14" s="17" t="s">
        <v>27</v>
      </c>
      <c r="C14" s="69">
        <v>1780085</v>
      </c>
      <c r="D14" s="69">
        <v>910000</v>
      </c>
      <c r="E14" s="100">
        <v>950000</v>
      </c>
      <c r="F14" s="100">
        <f>F15+F16+F17+F18+F19+F20</f>
        <v>494668.25</v>
      </c>
      <c r="G14" s="83">
        <f t="shared" si="0"/>
        <v>-455331.75</v>
      </c>
      <c r="H14" s="85">
        <f>F14/E14</f>
        <v>0.52070342105263157</v>
      </c>
      <c r="I14" s="86"/>
      <c r="J14" s="13"/>
    </row>
    <row r="15" spans="2:10" ht="15.75" thickBot="1" x14ac:dyDescent="0.3">
      <c r="B15" s="18" t="s">
        <v>28</v>
      </c>
      <c r="C15" s="70">
        <v>0</v>
      </c>
      <c r="D15" s="70">
        <v>0</v>
      </c>
      <c r="E15" s="101">
        <v>0</v>
      </c>
      <c r="F15" s="55">
        <v>0</v>
      </c>
      <c r="G15" s="83">
        <f t="shared" si="0"/>
        <v>0</v>
      </c>
      <c r="H15" s="85">
        <v>0</v>
      </c>
      <c r="I15" s="13"/>
      <c r="J15" s="13"/>
    </row>
    <row r="16" spans="2:10" ht="15.75" thickBot="1" x14ac:dyDescent="0.3">
      <c r="B16" s="18" t="s">
        <v>29</v>
      </c>
      <c r="C16" s="70">
        <v>100000</v>
      </c>
      <c r="D16" s="70">
        <v>0</v>
      </c>
      <c r="E16" s="101">
        <v>0</v>
      </c>
      <c r="F16" s="55">
        <v>0</v>
      </c>
      <c r="G16" s="83">
        <f t="shared" si="0"/>
        <v>0</v>
      </c>
      <c r="H16" s="85">
        <v>0</v>
      </c>
      <c r="I16" s="13"/>
      <c r="J16" s="13"/>
    </row>
    <row r="17" spans="2:13" ht="15.75" thickBot="1" x14ac:dyDescent="0.3">
      <c r="B17" s="18" t="s">
        <v>30</v>
      </c>
      <c r="C17" s="70">
        <v>173184</v>
      </c>
      <c r="D17" s="70">
        <v>190000</v>
      </c>
      <c r="E17" s="101">
        <v>190000</v>
      </c>
      <c r="F17" s="55">
        <v>327958</v>
      </c>
      <c r="G17" s="83">
        <f t="shared" si="0"/>
        <v>137958</v>
      </c>
      <c r="H17" s="85">
        <f>F17/E17</f>
        <v>1.7260947368421053</v>
      </c>
      <c r="I17" s="13"/>
      <c r="J17" s="13"/>
    </row>
    <row r="18" spans="2:13" ht="15.75" thickBot="1" x14ac:dyDescent="0.3">
      <c r="B18" s="18" t="s">
        <v>31</v>
      </c>
      <c r="C18" s="70">
        <v>1284401</v>
      </c>
      <c r="D18" s="70">
        <v>500000</v>
      </c>
      <c r="E18" s="101">
        <v>610000</v>
      </c>
      <c r="F18" s="55">
        <v>0</v>
      </c>
      <c r="G18" s="83">
        <f t="shared" si="0"/>
        <v>-610000</v>
      </c>
      <c r="H18" s="85">
        <f>F18/E18</f>
        <v>0</v>
      </c>
      <c r="I18" s="13"/>
      <c r="J18" s="13"/>
    </row>
    <row r="19" spans="2:13" ht="15.75" thickBot="1" x14ac:dyDescent="0.3">
      <c r="B19" s="18" t="s">
        <v>32</v>
      </c>
      <c r="C19" s="70"/>
      <c r="D19" s="70">
        <v>220000</v>
      </c>
      <c r="E19" s="101">
        <v>150000</v>
      </c>
      <c r="F19" s="55">
        <v>132395.03</v>
      </c>
      <c r="G19" s="83">
        <f t="shared" si="0"/>
        <v>-17604.97</v>
      </c>
      <c r="H19" s="85">
        <f>F19/E19</f>
        <v>0.88263353333333328</v>
      </c>
      <c r="I19" s="13"/>
      <c r="J19" s="13"/>
    </row>
    <row r="20" spans="2:13" ht="15.75" thickBot="1" x14ac:dyDescent="0.3">
      <c r="B20" s="18" t="s">
        <v>33</v>
      </c>
      <c r="C20" s="70">
        <v>222500</v>
      </c>
      <c r="D20" s="70"/>
      <c r="E20" s="101">
        <v>0</v>
      </c>
      <c r="F20" s="55">
        <v>34315.22</v>
      </c>
      <c r="G20" s="83">
        <f t="shared" si="0"/>
        <v>34315.22</v>
      </c>
      <c r="H20" s="85">
        <v>0</v>
      </c>
      <c r="I20" s="13"/>
      <c r="J20" s="13"/>
      <c r="M20" s="96"/>
    </row>
    <row r="21" spans="2:13" ht="15.75" thickBot="1" x14ac:dyDescent="0.3">
      <c r="B21" s="19" t="s">
        <v>34</v>
      </c>
      <c r="C21" s="71">
        <v>83500</v>
      </c>
      <c r="D21" s="71">
        <f>SUM(D22:D26)</f>
        <v>100000</v>
      </c>
      <c r="E21" s="100">
        <f>E22+E23+E24+E25+E26</f>
        <v>300000</v>
      </c>
      <c r="F21" s="54">
        <f>SUM(F22:F26)</f>
        <v>305442.83</v>
      </c>
      <c r="G21" s="83">
        <f t="shared" si="0"/>
        <v>5442.8300000000163</v>
      </c>
      <c r="H21" s="85">
        <f>F21/E21</f>
        <v>1.0181427666666667</v>
      </c>
      <c r="I21" s="13"/>
      <c r="J21" s="13"/>
    </row>
    <row r="22" spans="2:13" ht="14.1" customHeight="1" thickBot="1" x14ac:dyDescent="0.3">
      <c r="B22" s="18" t="s">
        <v>35</v>
      </c>
      <c r="C22" s="72">
        <v>0</v>
      </c>
      <c r="D22" s="72">
        <v>0</v>
      </c>
      <c r="E22" s="102">
        <v>0</v>
      </c>
      <c r="F22" s="55">
        <v>0</v>
      </c>
      <c r="G22" s="83">
        <f t="shared" si="0"/>
        <v>0</v>
      </c>
      <c r="H22" s="85">
        <v>0</v>
      </c>
      <c r="I22" s="13"/>
      <c r="J22" s="13"/>
    </row>
    <row r="23" spans="2:13" ht="14.1" customHeight="1" thickBot="1" x14ac:dyDescent="0.3">
      <c r="B23" s="18" t="s">
        <v>36</v>
      </c>
      <c r="C23" s="72">
        <v>0</v>
      </c>
      <c r="D23" s="72">
        <v>0</v>
      </c>
      <c r="E23" s="102">
        <v>0</v>
      </c>
      <c r="F23" s="55">
        <v>0</v>
      </c>
      <c r="G23" s="83">
        <f t="shared" si="0"/>
        <v>0</v>
      </c>
      <c r="H23" s="85">
        <v>0</v>
      </c>
      <c r="I23" s="13"/>
      <c r="J23" s="13"/>
    </row>
    <row r="24" spans="2:13" ht="14.1" customHeight="1" thickBot="1" x14ac:dyDescent="0.3">
      <c r="B24" s="18" t="s">
        <v>37</v>
      </c>
      <c r="C24" s="72">
        <v>0</v>
      </c>
      <c r="D24" s="72">
        <v>0</v>
      </c>
      <c r="E24" s="102">
        <v>300000</v>
      </c>
      <c r="F24" s="55">
        <v>284602.83</v>
      </c>
      <c r="G24" s="83">
        <f t="shared" si="0"/>
        <v>-15397.169999999984</v>
      </c>
      <c r="H24" s="85">
        <f>F24/E24</f>
        <v>0.94867610000000002</v>
      </c>
      <c r="I24" s="13"/>
      <c r="J24" s="13"/>
    </row>
    <row r="25" spans="2:13" ht="14.1" customHeight="1" thickBot="1" x14ac:dyDescent="0.3">
      <c r="B25" s="18" t="s">
        <v>38</v>
      </c>
      <c r="C25" s="72">
        <v>0</v>
      </c>
      <c r="D25" s="72">
        <v>100000</v>
      </c>
      <c r="E25" s="102">
        <v>0</v>
      </c>
      <c r="F25" s="55">
        <v>0</v>
      </c>
      <c r="G25" s="83">
        <f t="shared" si="0"/>
        <v>0</v>
      </c>
      <c r="H25" s="85">
        <v>0</v>
      </c>
      <c r="I25" s="13"/>
      <c r="J25" s="13"/>
    </row>
    <row r="26" spans="2:13" ht="14.1" customHeight="1" thickBot="1" x14ac:dyDescent="0.3">
      <c r="B26" s="20" t="s">
        <v>39</v>
      </c>
      <c r="C26" s="72">
        <v>83500</v>
      </c>
      <c r="D26" s="72"/>
      <c r="E26" s="102">
        <v>0</v>
      </c>
      <c r="F26" s="55">
        <v>20840</v>
      </c>
      <c r="G26" s="83">
        <f t="shared" si="0"/>
        <v>20840</v>
      </c>
      <c r="H26" s="85">
        <v>0</v>
      </c>
      <c r="I26" s="13"/>
      <c r="J26" s="13"/>
    </row>
    <row r="27" spans="2:13" ht="15.75" thickBot="1" x14ac:dyDescent="0.3">
      <c r="B27" s="142"/>
      <c r="C27" s="72">
        <v>5410454</v>
      </c>
      <c r="D27" s="72">
        <v>7097500</v>
      </c>
      <c r="E27" s="102"/>
      <c r="F27" s="53"/>
      <c r="G27" s="83">
        <f t="shared" si="0"/>
        <v>0</v>
      </c>
      <c r="H27" s="85">
        <v>0</v>
      </c>
      <c r="I27" s="13"/>
      <c r="J27" s="13"/>
    </row>
    <row r="28" spans="2:13" ht="15.75" thickBot="1" x14ac:dyDescent="0.3">
      <c r="B28" s="143" t="s">
        <v>1549</v>
      </c>
      <c r="C28" s="71">
        <v>8200531</v>
      </c>
      <c r="D28" s="71">
        <v>6392470</v>
      </c>
      <c r="E28" s="100">
        <v>450000</v>
      </c>
      <c r="F28" s="54">
        <v>2730893</v>
      </c>
      <c r="G28" s="83">
        <f t="shared" si="0"/>
        <v>2280893</v>
      </c>
      <c r="H28" s="85">
        <f>F28/E28</f>
        <v>6.0686511111111114</v>
      </c>
      <c r="I28" s="13"/>
      <c r="J28" s="13"/>
      <c r="M28" s="96"/>
    </row>
    <row r="29" spans="2:13" ht="15.75" thickBot="1" x14ac:dyDescent="0.3">
      <c r="B29" s="18" t="s">
        <v>118</v>
      </c>
      <c r="C29" s="72">
        <v>1544392</v>
      </c>
      <c r="D29" s="72">
        <v>380000</v>
      </c>
      <c r="E29" s="102">
        <v>450000</v>
      </c>
      <c r="F29" s="57">
        <v>2730893</v>
      </c>
      <c r="G29" s="83">
        <f t="shared" si="0"/>
        <v>2280893</v>
      </c>
      <c r="H29" s="85">
        <f>F29/E29</f>
        <v>6.0686511111111114</v>
      </c>
      <c r="I29" s="13"/>
      <c r="J29" s="13"/>
    </row>
    <row r="30" spans="2:13" ht="15.75" thickBot="1" x14ac:dyDescent="0.3">
      <c r="B30" s="18" t="s">
        <v>40</v>
      </c>
      <c r="C30" s="72">
        <v>6656140</v>
      </c>
      <c r="D30" s="72">
        <v>6012470</v>
      </c>
      <c r="E30" s="102">
        <v>0</v>
      </c>
      <c r="F30" s="56">
        <v>0</v>
      </c>
      <c r="G30" s="83">
        <f t="shared" si="0"/>
        <v>0</v>
      </c>
      <c r="H30" s="85">
        <v>0</v>
      </c>
      <c r="I30" s="13"/>
      <c r="J30" s="13"/>
    </row>
    <row r="31" spans="2:13" ht="15.75" thickBot="1" x14ac:dyDescent="0.3">
      <c r="B31" s="62" t="s">
        <v>41</v>
      </c>
      <c r="C31" s="73">
        <v>11649361</v>
      </c>
      <c r="D31" s="73">
        <f>D13+D14+D21+D27</f>
        <v>12354500</v>
      </c>
      <c r="E31" s="100">
        <f>E13+E14+E21</f>
        <v>4440000</v>
      </c>
      <c r="F31" s="100">
        <f>F13+F14+F21</f>
        <v>4046913.1</v>
      </c>
      <c r="G31" s="83">
        <f t="shared" si="0"/>
        <v>-393086.89999999991</v>
      </c>
      <c r="H31" s="85">
        <f>F31/E31</f>
        <v>0.91146691441441441</v>
      </c>
      <c r="I31" s="13"/>
      <c r="J31" s="13"/>
    </row>
    <row r="32" spans="2:13" ht="26.25" thickBot="1" x14ac:dyDescent="0.3">
      <c r="B32" s="21" t="s">
        <v>115</v>
      </c>
      <c r="C32" s="71">
        <v>19849892</v>
      </c>
      <c r="D32" s="71">
        <f>D28+D31</f>
        <v>18746970</v>
      </c>
      <c r="E32" s="100">
        <v>4890000</v>
      </c>
      <c r="F32" s="100">
        <f>F28+F31</f>
        <v>6777806.0999999996</v>
      </c>
      <c r="G32" s="83">
        <f t="shared" si="0"/>
        <v>1887806.0999999996</v>
      </c>
      <c r="H32" s="85">
        <f>F32/E32</f>
        <v>1.3860544171779141</v>
      </c>
      <c r="I32" s="13"/>
      <c r="J32" s="13"/>
    </row>
    <row r="33" spans="2:12" ht="15.75" thickBot="1" x14ac:dyDescent="0.3">
      <c r="B33" s="22" t="s">
        <v>283</v>
      </c>
      <c r="C33" s="76">
        <v>280844</v>
      </c>
      <c r="D33" s="76">
        <v>277760</v>
      </c>
      <c r="E33" s="100">
        <v>490489</v>
      </c>
      <c r="F33" s="77">
        <v>475886.32</v>
      </c>
      <c r="G33" s="83">
        <f t="shared" si="0"/>
        <v>-14602.679999999993</v>
      </c>
      <c r="H33" s="85">
        <f>F33/E33</f>
        <v>0.97022832316321062</v>
      </c>
      <c r="I33" s="13"/>
      <c r="J33" s="13"/>
    </row>
    <row r="34" spans="2:12" ht="24" customHeight="1" thickBot="1" x14ac:dyDescent="0.3">
      <c r="B34" s="84"/>
      <c r="C34" s="23"/>
      <c r="D34" s="23"/>
      <c r="E34" s="112"/>
      <c r="F34" s="58"/>
      <c r="G34" s="58"/>
      <c r="H34" s="58"/>
      <c r="I34" s="13"/>
      <c r="J34" s="13"/>
      <c r="K34" s="13"/>
      <c r="L34" s="13"/>
    </row>
    <row r="35" spans="2:12" ht="25.5" x14ac:dyDescent="0.25">
      <c r="B35" s="144" t="s">
        <v>42</v>
      </c>
      <c r="C35" s="74" t="s">
        <v>21</v>
      </c>
      <c r="D35" s="74" t="s">
        <v>22</v>
      </c>
      <c r="E35" s="97" t="s">
        <v>22</v>
      </c>
      <c r="F35" s="89" t="s">
        <v>21</v>
      </c>
      <c r="G35" s="87" t="s">
        <v>169</v>
      </c>
      <c r="H35" s="95" t="s">
        <v>170</v>
      </c>
      <c r="I35" s="13"/>
      <c r="J35" s="13"/>
    </row>
    <row r="36" spans="2:12" ht="12.75" customHeight="1" x14ac:dyDescent="0.25">
      <c r="B36" s="145"/>
      <c r="C36" s="68" t="s">
        <v>43</v>
      </c>
      <c r="D36" s="68" t="s">
        <v>44</v>
      </c>
      <c r="E36" s="98">
        <v>0.99950592885375489</v>
      </c>
      <c r="F36" s="121" t="s">
        <v>1531</v>
      </c>
      <c r="G36" s="121" t="s">
        <v>1531</v>
      </c>
      <c r="H36" s="121" t="s">
        <v>1531</v>
      </c>
      <c r="I36" s="13"/>
      <c r="J36" s="13"/>
    </row>
    <row r="37" spans="2:12" ht="15.75" thickBot="1" x14ac:dyDescent="0.3">
      <c r="B37" s="146"/>
      <c r="C37" s="79" t="s">
        <v>25</v>
      </c>
      <c r="D37" s="79" t="s">
        <v>25</v>
      </c>
      <c r="E37" s="99" t="s">
        <v>25</v>
      </c>
      <c r="F37" s="90" t="s">
        <v>25</v>
      </c>
      <c r="G37" s="88" t="s">
        <v>25</v>
      </c>
      <c r="H37" s="82" t="s">
        <v>171</v>
      </c>
      <c r="I37" s="13"/>
      <c r="J37" s="13"/>
    </row>
    <row r="38" spans="2:12" ht="15.75" customHeight="1" thickBot="1" x14ac:dyDescent="0.3">
      <c r="B38" s="78" t="s">
        <v>119</v>
      </c>
      <c r="C38" s="24">
        <f>SUM(C39:C43)+C44+C50+C55+C59+C64</f>
        <v>1041243</v>
      </c>
      <c r="D38" s="24">
        <f>SUM(D39:D43)+D44+D50+D55+D59+D64</f>
        <v>1361000</v>
      </c>
      <c r="E38" s="103">
        <f>E39+E40+E41+E42+E43+E44+E50+E55+E59+E64</f>
        <v>1329600</v>
      </c>
      <c r="F38" s="103">
        <f>F39+F40+F41+F42+F43+F44+F50+F55+F59+F64</f>
        <v>1507382.54</v>
      </c>
      <c r="G38" s="91">
        <f t="shared" ref="G38:G69" si="1">F38-E38</f>
        <v>177782.54000000004</v>
      </c>
      <c r="H38" s="92">
        <f t="shared" ref="H38:H45" si="2">F38/E38</f>
        <v>1.1337112966305656</v>
      </c>
      <c r="I38" s="13"/>
      <c r="J38" s="13"/>
    </row>
    <row r="39" spans="2:12" ht="12.75" customHeight="1" thickBot="1" x14ac:dyDescent="0.3">
      <c r="B39" s="25" t="s">
        <v>45</v>
      </c>
      <c r="C39" s="26">
        <v>48855</v>
      </c>
      <c r="D39" s="26">
        <v>100000</v>
      </c>
      <c r="E39" s="104">
        <v>90000</v>
      </c>
      <c r="F39" s="59">
        <v>122811.35</v>
      </c>
      <c r="G39" s="91">
        <f t="shared" si="1"/>
        <v>32811.350000000006</v>
      </c>
      <c r="H39" s="92">
        <f t="shared" si="2"/>
        <v>1.3645705555555556</v>
      </c>
      <c r="I39" s="13"/>
      <c r="J39" s="13"/>
    </row>
    <row r="40" spans="2:12" ht="12.75" customHeight="1" thickBot="1" x14ac:dyDescent="0.3">
      <c r="B40" s="27" t="s">
        <v>46</v>
      </c>
      <c r="C40" s="26">
        <v>49988</v>
      </c>
      <c r="D40" s="26">
        <v>30000</v>
      </c>
      <c r="E40" s="104">
        <v>18000</v>
      </c>
      <c r="F40" s="59">
        <v>29137.17</v>
      </c>
      <c r="G40" s="91">
        <f t="shared" si="1"/>
        <v>11137.169999999998</v>
      </c>
      <c r="H40" s="92">
        <f t="shared" si="2"/>
        <v>1.6187316666666667</v>
      </c>
      <c r="I40" s="13"/>
      <c r="J40" s="13"/>
    </row>
    <row r="41" spans="2:12" ht="12.75" customHeight="1" thickBot="1" x14ac:dyDescent="0.3">
      <c r="B41" s="25" t="s">
        <v>47</v>
      </c>
      <c r="C41" s="26">
        <v>9382</v>
      </c>
      <c r="D41" s="26">
        <v>70000</v>
      </c>
      <c r="E41" s="104">
        <v>72000</v>
      </c>
      <c r="F41" s="59">
        <v>68540.539999999994</v>
      </c>
      <c r="G41" s="91">
        <f t="shared" si="1"/>
        <v>-3459.4600000000064</v>
      </c>
      <c r="H41" s="92">
        <f t="shared" si="2"/>
        <v>0.95195194444444431</v>
      </c>
      <c r="I41" s="13"/>
      <c r="J41" s="13"/>
    </row>
    <row r="42" spans="2:12" ht="12.75" customHeight="1" thickBot="1" x14ac:dyDescent="0.3">
      <c r="B42" s="25" t="s">
        <v>48</v>
      </c>
      <c r="C42" s="26">
        <v>81471</v>
      </c>
      <c r="D42" s="26">
        <v>30000</v>
      </c>
      <c r="E42" s="104">
        <v>27000</v>
      </c>
      <c r="F42" s="59">
        <v>4969.96</v>
      </c>
      <c r="G42" s="91">
        <f t="shared" si="1"/>
        <v>-22030.04</v>
      </c>
      <c r="H42" s="92">
        <f t="shared" si="2"/>
        <v>0.18407259259259259</v>
      </c>
      <c r="I42" s="13"/>
      <c r="J42" s="13"/>
    </row>
    <row r="43" spans="2:12" ht="12.75" customHeight="1" thickBot="1" x14ac:dyDescent="0.3">
      <c r="B43" s="25" t="s">
        <v>49</v>
      </c>
      <c r="C43" s="26">
        <v>56943</v>
      </c>
      <c r="D43" s="26">
        <v>100000</v>
      </c>
      <c r="E43" s="104">
        <v>90000</v>
      </c>
      <c r="F43" s="59">
        <v>113462.51</v>
      </c>
      <c r="G43" s="91">
        <f t="shared" si="1"/>
        <v>23462.509999999995</v>
      </c>
      <c r="H43" s="92">
        <f t="shared" si="2"/>
        <v>1.2606945555555555</v>
      </c>
      <c r="I43" s="13"/>
      <c r="J43" s="13"/>
    </row>
    <row r="44" spans="2:12" ht="12.75" customHeight="1" thickBot="1" x14ac:dyDescent="0.3">
      <c r="B44" s="25" t="s">
        <v>50</v>
      </c>
      <c r="C44" s="28">
        <f>SUM(C45:C49)</f>
        <v>159040</v>
      </c>
      <c r="D44" s="28">
        <f>SUM(D45:D49)</f>
        <v>148000</v>
      </c>
      <c r="E44" s="105">
        <f>SUM(E45:E49)</f>
        <v>45000</v>
      </c>
      <c r="F44" s="105">
        <f>SUM(F45:F49)</f>
        <v>34350</v>
      </c>
      <c r="G44" s="91">
        <f t="shared" si="1"/>
        <v>-10650</v>
      </c>
      <c r="H44" s="92">
        <f t="shared" si="2"/>
        <v>0.76333333333333331</v>
      </c>
      <c r="I44" s="13"/>
      <c r="J44" s="13"/>
    </row>
    <row r="45" spans="2:12" ht="12.75" customHeight="1" thickBot="1" x14ac:dyDescent="0.3">
      <c r="B45" s="29" t="s">
        <v>51</v>
      </c>
      <c r="C45" s="30">
        <v>75000</v>
      </c>
      <c r="D45" s="30">
        <v>75000</v>
      </c>
      <c r="E45" s="104">
        <v>0</v>
      </c>
      <c r="F45" s="55">
        <v>600</v>
      </c>
      <c r="G45" s="122">
        <f t="shared" si="1"/>
        <v>600</v>
      </c>
      <c r="H45" s="92" t="e">
        <f t="shared" si="2"/>
        <v>#DIV/0!</v>
      </c>
      <c r="I45" s="13"/>
      <c r="J45" s="13"/>
    </row>
    <row r="46" spans="2:12" ht="12.75" customHeight="1" thickBot="1" x14ac:dyDescent="0.3">
      <c r="B46" s="29" t="s">
        <v>52</v>
      </c>
      <c r="C46" s="30">
        <v>34640</v>
      </c>
      <c r="D46" s="30">
        <v>27000</v>
      </c>
      <c r="E46" s="104">
        <v>0</v>
      </c>
      <c r="F46" s="55">
        <v>0</v>
      </c>
      <c r="G46" s="122">
        <f t="shared" si="1"/>
        <v>0</v>
      </c>
      <c r="H46" s="92">
        <v>0</v>
      </c>
      <c r="I46" s="13"/>
      <c r="J46" s="13"/>
    </row>
    <row r="47" spans="2:12" ht="14.25" customHeight="1" thickBot="1" x14ac:dyDescent="0.3">
      <c r="B47" s="29" t="s">
        <v>53</v>
      </c>
      <c r="C47" s="30">
        <v>28135</v>
      </c>
      <c r="D47" s="30">
        <v>24000</v>
      </c>
      <c r="E47" s="104">
        <v>15000</v>
      </c>
      <c r="F47" s="55">
        <v>11250</v>
      </c>
      <c r="G47" s="122">
        <f t="shared" si="1"/>
        <v>-3750</v>
      </c>
      <c r="H47" s="92">
        <f>F47/E47</f>
        <v>0.75</v>
      </c>
      <c r="I47" s="13"/>
      <c r="J47" s="13"/>
    </row>
    <row r="48" spans="2:12" ht="12.75" customHeight="1" thickBot="1" x14ac:dyDescent="0.3">
      <c r="B48" s="29" t="s">
        <v>54</v>
      </c>
      <c r="C48" s="30">
        <v>2993</v>
      </c>
      <c r="D48" s="30">
        <v>14000</v>
      </c>
      <c r="E48" s="104">
        <v>5000</v>
      </c>
      <c r="F48" s="55">
        <v>3750</v>
      </c>
      <c r="G48" s="122">
        <f t="shared" si="1"/>
        <v>-1250</v>
      </c>
      <c r="H48" s="92">
        <f>F48/E48</f>
        <v>0.75</v>
      </c>
      <c r="I48" s="13"/>
      <c r="J48" s="13"/>
    </row>
    <row r="49" spans="2:10" ht="12.75" customHeight="1" thickBot="1" x14ac:dyDescent="0.3">
      <c r="B49" s="29" t="s">
        <v>55</v>
      </c>
      <c r="C49" s="30">
        <v>18272</v>
      </c>
      <c r="D49" s="30">
        <v>8000</v>
      </c>
      <c r="E49" s="104">
        <v>25000</v>
      </c>
      <c r="F49" s="55">
        <v>18750</v>
      </c>
      <c r="G49" s="122">
        <f t="shared" si="1"/>
        <v>-6250</v>
      </c>
      <c r="H49" s="92">
        <f>F49/E49</f>
        <v>0.75</v>
      </c>
      <c r="I49" s="13"/>
      <c r="J49" s="13"/>
    </row>
    <row r="50" spans="2:10" ht="15.75" thickBot="1" x14ac:dyDescent="0.3">
      <c r="B50" s="25" t="s">
        <v>56</v>
      </c>
      <c r="C50" s="31">
        <f t="shared" ref="C50:D50" si="3">SUM(C51:C54)</f>
        <v>140637</v>
      </c>
      <c r="D50" s="28">
        <f t="shared" si="3"/>
        <v>190000</v>
      </c>
      <c r="E50" s="106">
        <f>SUM(E51:E54)</f>
        <v>355000</v>
      </c>
      <c r="F50" s="106">
        <f>SUM(F51:F54)</f>
        <v>201405.35</v>
      </c>
      <c r="G50" s="91">
        <f t="shared" si="1"/>
        <v>-153594.65</v>
      </c>
      <c r="H50" s="92">
        <f>F50/E50</f>
        <v>0.56733901408450704</v>
      </c>
      <c r="I50" s="13"/>
      <c r="J50" s="13"/>
    </row>
    <row r="51" spans="2:10" ht="12.75" customHeight="1" thickBot="1" x14ac:dyDescent="0.3">
      <c r="B51" s="32" t="s">
        <v>57</v>
      </c>
      <c r="C51" s="30">
        <v>119031</v>
      </c>
      <c r="D51" s="30">
        <v>190000</v>
      </c>
      <c r="E51" s="104">
        <v>185000</v>
      </c>
      <c r="F51" s="55">
        <v>147001</v>
      </c>
      <c r="G51" s="122">
        <f t="shared" si="1"/>
        <v>-37999</v>
      </c>
      <c r="H51" s="92">
        <f>F51/E51</f>
        <v>0.79459999999999997</v>
      </c>
      <c r="I51" s="13"/>
      <c r="J51" s="13"/>
    </row>
    <row r="52" spans="2:10" ht="15.75" thickBot="1" x14ac:dyDescent="0.3">
      <c r="B52" s="32" t="s">
        <v>58</v>
      </c>
      <c r="C52" s="30"/>
      <c r="D52" s="30"/>
      <c r="E52" s="104">
        <v>40000</v>
      </c>
      <c r="F52" s="55">
        <v>0</v>
      </c>
      <c r="G52" s="122">
        <f t="shared" si="1"/>
        <v>-40000</v>
      </c>
      <c r="H52" s="92">
        <v>0</v>
      </c>
      <c r="I52" s="13"/>
      <c r="J52" s="13"/>
    </row>
    <row r="53" spans="2:10" ht="12.75" customHeight="1" thickBot="1" x14ac:dyDescent="0.3">
      <c r="B53" s="32" t="s">
        <v>59</v>
      </c>
      <c r="C53" s="30">
        <v>21606</v>
      </c>
      <c r="D53" s="30"/>
      <c r="E53" s="104">
        <v>70000</v>
      </c>
      <c r="F53" s="55">
        <v>0</v>
      </c>
      <c r="G53" s="122">
        <f t="shared" si="1"/>
        <v>-70000</v>
      </c>
      <c r="H53" s="92">
        <v>0</v>
      </c>
      <c r="I53" s="13"/>
      <c r="J53" s="13"/>
    </row>
    <row r="54" spans="2:10" ht="12.75" customHeight="1" thickBot="1" x14ac:dyDescent="0.3">
      <c r="B54" s="32" t="s">
        <v>60</v>
      </c>
      <c r="C54" s="30"/>
      <c r="D54" s="30"/>
      <c r="E54" s="104">
        <v>60000</v>
      </c>
      <c r="F54" s="55">
        <v>54404.35</v>
      </c>
      <c r="G54" s="122">
        <f t="shared" si="1"/>
        <v>-5595.6500000000015</v>
      </c>
      <c r="H54" s="92">
        <v>0</v>
      </c>
      <c r="I54" s="13"/>
      <c r="J54" s="13"/>
    </row>
    <row r="55" spans="2:10" ht="15.75" thickBot="1" x14ac:dyDescent="0.3">
      <c r="B55" s="25" t="s">
        <v>61</v>
      </c>
      <c r="C55" s="31">
        <f>SUM(C56:C58)</f>
        <v>389811</v>
      </c>
      <c r="D55" s="28">
        <f>SUM(D56:D58)</f>
        <v>160000</v>
      </c>
      <c r="E55" s="106">
        <f>SUM(E56:E58)</f>
        <v>212000</v>
      </c>
      <c r="F55" s="106">
        <f>SUM(F56:F58)</f>
        <v>83680.5</v>
      </c>
      <c r="G55" s="91">
        <f t="shared" si="1"/>
        <v>-128319.5</v>
      </c>
      <c r="H55" s="92">
        <f t="shared" ref="H55:H76" si="4">F55/E55</f>
        <v>0.3947193396226415</v>
      </c>
      <c r="I55" s="13"/>
      <c r="J55" s="13"/>
    </row>
    <row r="56" spans="2:10" ht="15.75" thickBot="1" x14ac:dyDescent="0.3">
      <c r="B56" s="29" t="s">
        <v>62</v>
      </c>
      <c r="C56" s="30">
        <v>50406</v>
      </c>
      <c r="D56" s="30">
        <v>60000</v>
      </c>
      <c r="E56" s="104">
        <v>75000</v>
      </c>
      <c r="F56" s="55">
        <v>15308</v>
      </c>
      <c r="G56" s="122">
        <f t="shared" si="1"/>
        <v>-59692</v>
      </c>
      <c r="H56" s="92">
        <f t="shared" si="4"/>
        <v>0.20410666666666666</v>
      </c>
      <c r="I56" s="13"/>
      <c r="J56" s="13"/>
    </row>
    <row r="57" spans="2:10" ht="15.75" thickBot="1" x14ac:dyDescent="0.3">
      <c r="B57" s="29" t="s">
        <v>63</v>
      </c>
      <c r="C57" s="30">
        <v>0</v>
      </c>
      <c r="D57" s="30">
        <v>90000</v>
      </c>
      <c r="E57" s="104">
        <v>96000</v>
      </c>
      <c r="F57" s="55">
        <v>68372.5</v>
      </c>
      <c r="G57" s="122">
        <f t="shared" si="1"/>
        <v>-27627.5</v>
      </c>
      <c r="H57" s="92">
        <f t="shared" si="4"/>
        <v>0.71221354166666662</v>
      </c>
      <c r="I57" s="13"/>
      <c r="J57" s="13"/>
    </row>
    <row r="58" spans="2:10" ht="15.75" thickBot="1" x14ac:dyDescent="0.3">
      <c r="B58" s="29" t="s">
        <v>64</v>
      </c>
      <c r="C58" s="30">
        <v>339405</v>
      </c>
      <c r="D58" s="30">
        <v>10000</v>
      </c>
      <c r="E58" s="104">
        <v>41000</v>
      </c>
      <c r="F58" s="55">
        <v>0</v>
      </c>
      <c r="G58" s="122">
        <f t="shared" si="1"/>
        <v>-41000</v>
      </c>
      <c r="H58" s="92">
        <f t="shared" si="4"/>
        <v>0</v>
      </c>
      <c r="I58" s="13"/>
      <c r="J58" s="13"/>
    </row>
    <row r="59" spans="2:10" s="4" customFormat="1" ht="12.75" customHeight="1" thickBot="1" x14ac:dyDescent="0.3">
      <c r="B59" s="25" t="s">
        <v>65</v>
      </c>
      <c r="C59" s="31">
        <f>SUM(C60:C63)</f>
        <v>82597</v>
      </c>
      <c r="D59" s="28">
        <f>SUM(D60:D63)</f>
        <v>83000</v>
      </c>
      <c r="E59" s="106">
        <f>SUM(E60:E63)</f>
        <v>88600</v>
      </c>
      <c r="F59" s="123">
        <f>SUM(F60:F63)</f>
        <v>86011.8</v>
      </c>
      <c r="G59" s="91">
        <f t="shared" si="1"/>
        <v>-2588.1999999999971</v>
      </c>
      <c r="H59" s="92">
        <f t="shared" si="4"/>
        <v>0.97078781038374717</v>
      </c>
      <c r="I59" s="14"/>
      <c r="J59" s="14"/>
    </row>
    <row r="60" spans="2:10" s="4" customFormat="1" ht="12.75" customHeight="1" thickBot="1" x14ac:dyDescent="0.3">
      <c r="B60" s="29" t="s">
        <v>66</v>
      </c>
      <c r="C60" s="30">
        <v>78000</v>
      </c>
      <c r="D60" s="30">
        <v>78000</v>
      </c>
      <c r="E60" s="104">
        <v>62000</v>
      </c>
      <c r="F60" s="55">
        <v>56280</v>
      </c>
      <c r="G60" s="122">
        <f t="shared" si="1"/>
        <v>-5720</v>
      </c>
      <c r="H60" s="92">
        <f t="shared" si="4"/>
        <v>0.90774193548387094</v>
      </c>
      <c r="I60" s="14"/>
      <c r="J60" s="14"/>
    </row>
    <row r="61" spans="2:10" s="4" customFormat="1" ht="15.75" thickBot="1" x14ac:dyDescent="0.3">
      <c r="B61" s="29" t="s">
        <v>67</v>
      </c>
      <c r="C61" s="30">
        <v>0</v>
      </c>
      <c r="D61" s="30">
        <v>0</v>
      </c>
      <c r="E61" s="104">
        <v>21600</v>
      </c>
      <c r="F61" s="55">
        <v>25134.799999999999</v>
      </c>
      <c r="G61" s="122">
        <f t="shared" si="1"/>
        <v>3534.7999999999993</v>
      </c>
      <c r="H61" s="92">
        <f t="shared" si="4"/>
        <v>1.1636481481481482</v>
      </c>
      <c r="I61" s="14"/>
      <c r="J61" s="14"/>
    </row>
    <row r="62" spans="2:10" s="4" customFormat="1" ht="15.75" thickBot="1" x14ac:dyDescent="0.3">
      <c r="B62" s="29" t="s">
        <v>68</v>
      </c>
      <c r="C62" s="30">
        <v>0</v>
      </c>
      <c r="D62" s="30">
        <v>0</v>
      </c>
      <c r="E62" s="104">
        <v>0</v>
      </c>
      <c r="F62" s="55">
        <v>0</v>
      </c>
      <c r="G62" s="122">
        <f t="shared" si="1"/>
        <v>0</v>
      </c>
      <c r="H62" s="92" t="e">
        <f t="shared" si="4"/>
        <v>#DIV/0!</v>
      </c>
      <c r="I62" s="14"/>
      <c r="J62" s="14"/>
    </row>
    <row r="63" spans="2:10" s="4" customFormat="1" ht="12.75" customHeight="1" thickBot="1" x14ac:dyDescent="0.3">
      <c r="B63" s="29" t="s">
        <v>69</v>
      </c>
      <c r="C63" s="30">
        <v>4597</v>
      </c>
      <c r="D63" s="30">
        <v>5000</v>
      </c>
      <c r="E63" s="104">
        <v>5000</v>
      </c>
      <c r="F63" s="55">
        <v>4597</v>
      </c>
      <c r="G63" s="122">
        <f t="shared" si="1"/>
        <v>-403</v>
      </c>
      <c r="H63" s="92">
        <f t="shared" si="4"/>
        <v>0.9194</v>
      </c>
      <c r="I63" s="14"/>
      <c r="J63" s="14"/>
    </row>
    <row r="64" spans="2:10" s="4" customFormat="1" ht="15.75" thickBot="1" x14ac:dyDescent="0.3">
      <c r="B64" s="33" t="s">
        <v>70</v>
      </c>
      <c r="C64" s="34">
        <f>SUM(C65:C69)</f>
        <v>22519</v>
      </c>
      <c r="D64" s="34">
        <f>SUM(D65:D69)</f>
        <v>450000</v>
      </c>
      <c r="E64" s="105">
        <f>SUM(E65:E69)</f>
        <v>332000</v>
      </c>
      <c r="F64" s="61">
        <f>F65+F66+F67+F68+F69</f>
        <v>763013.3600000001</v>
      </c>
      <c r="G64" s="91">
        <f t="shared" si="1"/>
        <v>431013.3600000001</v>
      </c>
      <c r="H64" s="92">
        <f t="shared" si="4"/>
        <v>2.2982330120481929</v>
      </c>
      <c r="I64" s="14"/>
      <c r="J64" s="14"/>
    </row>
    <row r="65" spans="2:10" s="4" customFormat="1" ht="15.75" thickBot="1" x14ac:dyDescent="0.3">
      <c r="B65" s="32" t="s">
        <v>71</v>
      </c>
      <c r="C65" s="30">
        <v>14063</v>
      </c>
      <c r="D65" s="30">
        <v>40000</v>
      </c>
      <c r="E65" s="104">
        <v>20000</v>
      </c>
      <c r="F65" s="55">
        <v>4896</v>
      </c>
      <c r="G65" s="122">
        <f t="shared" si="1"/>
        <v>-15104</v>
      </c>
      <c r="H65" s="92">
        <f t="shared" si="4"/>
        <v>0.24479999999999999</v>
      </c>
      <c r="I65" s="14"/>
      <c r="J65" s="14"/>
    </row>
    <row r="66" spans="2:10" s="4" customFormat="1" ht="15.75" thickBot="1" x14ac:dyDescent="0.3">
      <c r="B66" s="32" t="s">
        <v>72</v>
      </c>
      <c r="C66" s="30">
        <v>49783</v>
      </c>
      <c r="D66" s="30">
        <v>80000</v>
      </c>
      <c r="E66" s="104">
        <v>60000</v>
      </c>
      <c r="F66" s="55">
        <v>320780.2</v>
      </c>
      <c r="G66" s="122">
        <f t="shared" si="1"/>
        <v>260780.2</v>
      </c>
      <c r="H66" s="92">
        <f t="shared" si="4"/>
        <v>5.3463366666666667</v>
      </c>
      <c r="I66" s="14"/>
      <c r="J66" s="14"/>
    </row>
    <row r="67" spans="2:10" s="4" customFormat="1" ht="15.75" thickBot="1" x14ac:dyDescent="0.3">
      <c r="B67" s="32" t="s">
        <v>73</v>
      </c>
      <c r="C67" s="30">
        <v>0</v>
      </c>
      <c r="D67" s="30">
        <v>0</v>
      </c>
      <c r="E67" s="104">
        <v>185000</v>
      </c>
      <c r="F67" s="55">
        <v>168257.83</v>
      </c>
      <c r="G67" s="122">
        <f t="shared" si="1"/>
        <v>-16742.170000000013</v>
      </c>
      <c r="H67" s="92">
        <f t="shared" si="4"/>
        <v>0.90950178378378377</v>
      </c>
      <c r="I67" s="14"/>
      <c r="J67" s="14"/>
    </row>
    <row r="68" spans="2:10" s="4" customFormat="1" ht="15.75" thickBot="1" x14ac:dyDescent="0.3">
      <c r="B68" s="113" t="s">
        <v>124</v>
      </c>
      <c r="C68" s="26">
        <v>-47329</v>
      </c>
      <c r="D68" s="26">
        <v>300000</v>
      </c>
      <c r="E68" s="104">
        <v>67000</v>
      </c>
      <c r="F68" s="55">
        <v>262424.33</v>
      </c>
      <c r="G68" s="122">
        <f t="shared" si="1"/>
        <v>195424.33000000002</v>
      </c>
      <c r="H68" s="92">
        <f t="shared" si="4"/>
        <v>3.9167810447761195</v>
      </c>
      <c r="I68" s="14"/>
      <c r="J68" s="14"/>
    </row>
    <row r="69" spans="2:10" s="4" customFormat="1" ht="15.75" thickBot="1" x14ac:dyDescent="0.3">
      <c r="B69" s="113" t="s">
        <v>125</v>
      </c>
      <c r="C69" s="26">
        <v>6002</v>
      </c>
      <c r="D69" s="26">
        <v>30000</v>
      </c>
      <c r="E69" s="104">
        <v>0</v>
      </c>
      <c r="F69" s="55">
        <v>6655</v>
      </c>
      <c r="G69" s="122">
        <f t="shared" si="1"/>
        <v>6655</v>
      </c>
      <c r="H69" s="92" t="e">
        <f t="shared" si="4"/>
        <v>#DIV/0!</v>
      </c>
      <c r="I69" s="14"/>
      <c r="J69" s="14"/>
    </row>
    <row r="70" spans="2:10" ht="15.75" thickBot="1" x14ac:dyDescent="0.3">
      <c r="B70" s="35" t="s">
        <v>74</v>
      </c>
      <c r="C70" s="36">
        <v>8277776</v>
      </c>
      <c r="D70" s="36">
        <v>8991500</v>
      </c>
      <c r="E70" s="107">
        <f>E71+E72+E73+E89+E95+E99+E102+E105+E106+E107+E108+E111+E114+E117+E118+E119</f>
        <v>1735716</v>
      </c>
      <c r="F70" s="107">
        <f>F71+F72+F73+F89+F95+F99+F102+F105+F106+F107+F108+F111+F114+F117+F118+F119</f>
        <v>1869686.9799999997</v>
      </c>
      <c r="G70" s="91">
        <f t="shared" ref="G70:G101" si="5">F70-E70</f>
        <v>133970.97999999975</v>
      </c>
      <c r="H70" s="92">
        <f t="shared" si="4"/>
        <v>1.0771848505170198</v>
      </c>
      <c r="I70" s="13"/>
      <c r="J70" s="13"/>
    </row>
    <row r="71" spans="2:10" ht="15.75" thickBot="1" x14ac:dyDescent="0.3">
      <c r="B71" s="37" t="s">
        <v>75</v>
      </c>
      <c r="C71" s="26">
        <v>82203</v>
      </c>
      <c r="D71" s="26">
        <v>40000</v>
      </c>
      <c r="E71" s="104">
        <v>36000</v>
      </c>
      <c r="F71" s="59">
        <v>7238.6</v>
      </c>
      <c r="G71" s="91">
        <f t="shared" si="5"/>
        <v>-28761.4</v>
      </c>
      <c r="H71" s="92">
        <f t="shared" si="4"/>
        <v>0.20107222222222224</v>
      </c>
      <c r="I71" s="13"/>
      <c r="J71" s="13"/>
    </row>
    <row r="72" spans="2:10" ht="15.75" thickBot="1" x14ac:dyDescent="0.3">
      <c r="B72" s="38" t="s">
        <v>76</v>
      </c>
      <c r="C72" s="26">
        <v>6384281</v>
      </c>
      <c r="D72" s="26">
        <v>7376500</v>
      </c>
      <c r="E72" s="104">
        <v>0</v>
      </c>
      <c r="F72" s="59">
        <v>0</v>
      </c>
      <c r="G72" s="91">
        <f t="shared" si="5"/>
        <v>0</v>
      </c>
      <c r="H72" s="92" t="e">
        <f t="shared" si="4"/>
        <v>#DIV/0!</v>
      </c>
      <c r="I72" s="13"/>
      <c r="J72" s="13"/>
    </row>
    <row r="73" spans="2:10" ht="15.75" thickBot="1" x14ac:dyDescent="0.3">
      <c r="B73" s="38" t="s">
        <v>77</v>
      </c>
      <c r="C73" s="31">
        <v>1198455</v>
      </c>
      <c r="D73" s="31">
        <f>D74+D81</f>
        <v>880000</v>
      </c>
      <c r="E73" s="106">
        <f>E74+E81</f>
        <v>899816</v>
      </c>
      <c r="F73" s="59">
        <f>F74+F81</f>
        <v>1170241.8599999999</v>
      </c>
      <c r="G73" s="91">
        <f t="shared" si="5"/>
        <v>270425.85999999987</v>
      </c>
      <c r="H73" s="92">
        <f t="shared" si="4"/>
        <v>1.300534620411284</v>
      </c>
      <c r="I73" s="13"/>
      <c r="J73" s="13"/>
    </row>
    <row r="74" spans="2:10" ht="15.75" thickBot="1" x14ac:dyDescent="0.3">
      <c r="B74" s="37" t="s">
        <v>116</v>
      </c>
      <c r="C74" s="31">
        <f>SUM(C75:C80)</f>
        <v>1198455</v>
      </c>
      <c r="D74" s="31">
        <f>SUM(D75:D80)</f>
        <v>970000</v>
      </c>
      <c r="E74" s="106">
        <f>SUM(E75:E80)</f>
        <v>1044816</v>
      </c>
      <c r="F74" s="106">
        <f>SUM(F75:F80)</f>
        <v>1142887.9099999999</v>
      </c>
      <c r="G74" s="91">
        <f t="shared" si="5"/>
        <v>98071.909999999916</v>
      </c>
      <c r="H74" s="92">
        <f t="shared" si="4"/>
        <v>1.0938652451723556</v>
      </c>
      <c r="I74" s="13"/>
      <c r="J74" s="13"/>
    </row>
    <row r="75" spans="2:10" ht="12.75" customHeight="1" thickBot="1" x14ac:dyDescent="0.3">
      <c r="B75" s="18" t="s">
        <v>78</v>
      </c>
      <c r="C75" s="30">
        <v>291290</v>
      </c>
      <c r="D75" s="30">
        <v>275000</v>
      </c>
      <c r="E75" s="104">
        <v>223608</v>
      </c>
      <c r="F75" s="55">
        <v>204512</v>
      </c>
      <c r="G75" s="91">
        <f t="shared" si="5"/>
        <v>-19096</v>
      </c>
      <c r="H75" s="92">
        <f t="shared" si="4"/>
        <v>0.91460055096418735</v>
      </c>
      <c r="I75" s="13"/>
      <c r="J75" s="13"/>
    </row>
    <row r="76" spans="2:10" ht="12.75" customHeight="1" thickBot="1" x14ac:dyDescent="0.3">
      <c r="B76" s="18" t="s">
        <v>79</v>
      </c>
      <c r="C76" s="30">
        <v>316095</v>
      </c>
      <c r="D76" s="30">
        <v>309000</v>
      </c>
      <c r="E76" s="104">
        <v>287496</v>
      </c>
      <c r="F76" s="55">
        <v>262944</v>
      </c>
      <c r="G76" s="91">
        <f t="shared" si="5"/>
        <v>-24552</v>
      </c>
      <c r="H76" s="92">
        <f t="shared" si="4"/>
        <v>0.91460055096418735</v>
      </c>
      <c r="I76" s="13"/>
      <c r="J76" s="13"/>
    </row>
    <row r="77" spans="2:10" ht="12.75" customHeight="1" thickBot="1" x14ac:dyDescent="0.3">
      <c r="B77" s="18" t="s">
        <v>80</v>
      </c>
      <c r="C77" s="30">
        <v>20982</v>
      </c>
      <c r="D77" s="30">
        <v>21000</v>
      </c>
      <c r="E77" s="104">
        <v>0</v>
      </c>
      <c r="F77" s="55">
        <v>0</v>
      </c>
      <c r="G77" s="91">
        <f t="shared" si="5"/>
        <v>0</v>
      </c>
      <c r="H77" s="92">
        <v>0</v>
      </c>
      <c r="I77" s="13"/>
      <c r="J77" s="13"/>
    </row>
    <row r="78" spans="2:10" ht="12.75" customHeight="1" thickBot="1" x14ac:dyDescent="0.3">
      <c r="B78" s="18" t="s">
        <v>81</v>
      </c>
      <c r="C78" s="30">
        <v>366475</v>
      </c>
      <c r="D78" s="30">
        <v>350000</v>
      </c>
      <c r="E78" s="104">
        <v>291351</v>
      </c>
      <c r="F78" s="55">
        <v>370586.42</v>
      </c>
      <c r="G78" s="91">
        <f t="shared" si="5"/>
        <v>79235.419999999984</v>
      </c>
      <c r="H78" s="92">
        <f>F78/E78</f>
        <v>1.2719586340874065</v>
      </c>
      <c r="I78" s="13"/>
      <c r="J78" s="13"/>
    </row>
    <row r="79" spans="2:10" ht="12.75" customHeight="1" thickBot="1" x14ac:dyDescent="0.3">
      <c r="B79" s="18" t="s">
        <v>82</v>
      </c>
      <c r="C79" s="30">
        <v>73894</v>
      </c>
      <c r="D79" s="30">
        <v>50000</v>
      </c>
      <c r="E79" s="104">
        <v>196768</v>
      </c>
      <c r="F79" s="55">
        <v>252880.21</v>
      </c>
      <c r="G79" s="91">
        <f t="shared" si="5"/>
        <v>56112.209999999992</v>
      </c>
      <c r="H79" s="92">
        <f>F79/E79</f>
        <v>1.2851693872987477</v>
      </c>
      <c r="I79" s="13"/>
      <c r="J79" s="13"/>
    </row>
    <row r="80" spans="2:10" ht="12.75" customHeight="1" thickBot="1" x14ac:dyDescent="0.3">
      <c r="B80" s="18" t="s">
        <v>83</v>
      </c>
      <c r="C80" s="30">
        <v>129719</v>
      </c>
      <c r="D80" s="30">
        <v>-35000</v>
      </c>
      <c r="E80" s="104">
        <v>45593</v>
      </c>
      <c r="F80" s="55">
        <v>51965.279999999999</v>
      </c>
      <c r="G80" s="91">
        <f t="shared" si="5"/>
        <v>6372.2799999999988</v>
      </c>
      <c r="H80" s="92">
        <f>F80/E80</f>
        <v>1.139764437523304</v>
      </c>
      <c r="I80" s="13"/>
      <c r="J80" s="13"/>
    </row>
    <row r="81" spans="2:10" ht="12.75" customHeight="1" thickBot="1" x14ac:dyDescent="0.3">
      <c r="B81" s="39" t="s">
        <v>117</v>
      </c>
      <c r="C81" s="34">
        <v>129719</v>
      </c>
      <c r="D81" s="34">
        <f>SUM(D82:D88)</f>
        <v>-90000</v>
      </c>
      <c r="E81" s="106">
        <f>SUM(E82:E88)</f>
        <v>-145000</v>
      </c>
      <c r="F81" s="59">
        <f>SUM(F82:F88)</f>
        <v>27353.95</v>
      </c>
      <c r="G81" s="91">
        <f t="shared" si="5"/>
        <v>172353.95</v>
      </c>
      <c r="H81" s="92">
        <f>F81/E81</f>
        <v>-0.18864793103448277</v>
      </c>
      <c r="I81" s="13"/>
      <c r="J81" s="13"/>
    </row>
    <row r="82" spans="2:10" ht="12.75" customHeight="1" thickBot="1" x14ac:dyDescent="0.3">
      <c r="B82" s="18" t="s">
        <v>84</v>
      </c>
      <c r="C82" s="30">
        <v>0</v>
      </c>
      <c r="D82" s="30">
        <v>10000</v>
      </c>
      <c r="E82" s="104">
        <v>10000</v>
      </c>
      <c r="F82" s="55">
        <v>0</v>
      </c>
      <c r="G82" s="91">
        <f t="shared" si="5"/>
        <v>-10000</v>
      </c>
      <c r="H82" s="92">
        <f>F82/E82</f>
        <v>0</v>
      </c>
      <c r="I82" s="13"/>
      <c r="J82" s="13"/>
    </row>
    <row r="83" spans="2:10" ht="12.75" customHeight="1" thickBot="1" x14ac:dyDescent="0.3">
      <c r="B83" s="18" t="s">
        <v>85</v>
      </c>
      <c r="C83" s="30">
        <v>0</v>
      </c>
      <c r="D83" s="30">
        <v>0</v>
      </c>
      <c r="E83" s="104">
        <v>0</v>
      </c>
      <c r="F83" s="55">
        <v>0</v>
      </c>
      <c r="G83" s="91">
        <f t="shared" si="5"/>
        <v>0</v>
      </c>
      <c r="H83" s="92">
        <v>0</v>
      </c>
      <c r="I83" s="13"/>
      <c r="J83" s="13"/>
    </row>
    <row r="84" spans="2:10" ht="12.75" customHeight="1" thickBot="1" x14ac:dyDescent="0.3">
      <c r="B84" s="18" t="s">
        <v>86</v>
      </c>
      <c r="C84" s="30">
        <v>0</v>
      </c>
      <c r="D84" s="30">
        <v>5000</v>
      </c>
      <c r="E84" s="104">
        <v>5000</v>
      </c>
      <c r="F84" s="55">
        <v>0</v>
      </c>
      <c r="G84" s="91">
        <f t="shared" si="5"/>
        <v>-5000</v>
      </c>
      <c r="H84" s="92">
        <f t="shared" ref="H84:H89" si="6">F84/E84</f>
        <v>0</v>
      </c>
      <c r="I84" s="13"/>
      <c r="J84" s="13"/>
    </row>
    <row r="85" spans="2:10" ht="12.75" customHeight="1" thickBot="1" x14ac:dyDescent="0.3">
      <c r="B85" s="18" t="s">
        <v>87</v>
      </c>
      <c r="C85" s="30">
        <v>0</v>
      </c>
      <c r="D85" s="30">
        <v>30000</v>
      </c>
      <c r="E85" s="104">
        <v>30000</v>
      </c>
      <c r="F85" s="55">
        <v>27353.95</v>
      </c>
      <c r="G85" s="91">
        <f t="shared" si="5"/>
        <v>-2646.0499999999993</v>
      </c>
      <c r="H85" s="92">
        <f t="shared" si="6"/>
        <v>0.91179833333333338</v>
      </c>
      <c r="I85" s="13"/>
      <c r="J85" s="13"/>
    </row>
    <row r="86" spans="2:10" ht="12.75" customHeight="1" thickBot="1" x14ac:dyDescent="0.3">
      <c r="B86" s="18" t="s">
        <v>88</v>
      </c>
      <c r="C86" s="30">
        <v>0</v>
      </c>
      <c r="D86" s="30">
        <v>5000</v>
      </c>
      <c r="E86" s="104">
        <v>5000</v>
      </c>
      <c r="F86" s="55">
        <v>0</v>
      </c>
      <c r="G86" s="91">
        <f t="shared" si="5"/>
        <v>-5000</v>
      </c>
      <c r="H86" s="92">
        <f t="shared" si="6"/>
        <v>0</v>
      </c>
      <c r="I86" s="13"/>
      <c r="J86" s="13"/>
    </row>
    <row r="87" spans="2:10" ht="12.75" customHeight="1" thickBot="1" x14ac:dyDescent="0.3">
      <c r="B87" s="18" t="s">
        <v>89</v>
      </c>
      <c r="C87" s="30">
        <v>0</v>
      </c>
      <c r="D87" s="30">
        <v>5000</v>
      </c>
      <c r="E87" s="104">
        <v>5000</v>
      </c>
      <c r="F87" s="55">
        <v>0</v>
      </c>
      <c r="G87" s="91">
        <f t="shared" si="5"/>
        <v>-5000</v>
      </c>
      <c r="H87" s="92">
        <f t="shared" si="6"/>
        <v>0</v>
      </c>
      <c r="I87" s="13"/>
      <c r="J87" s="13"/>
    </row>
    <row r="88" spans="2:10" ht="12.75" customHeight="1" thickBot="1" x14ac:dyDescent="0.3">
      <c r="B88" s="18" t="s">
        <v>90</v>
      </c>
      <c r="C88" s="30">
        <v>0</v>
      </c>
      <c r="D88" s="30">
        <v>-145000</v>
      </c>
      <c r="E88" s="104">
        <v>-200000</v>
      </c>
      <c r="F88" s="55">
        <v>0</v>
      </c>
      <c r="G88" s="91">
        <f t="shared" si="5"/>
        <v>200000</v>
      </c>
      <c r="H88" s="92">
        <f t="shared" si="6"/>
        <v>0</v>
      </c>
      <c r="I88" s="13"/>
      <c r="J88" s="13"/>
    </row>
    <row r="89" spans="2:10" ht="12.75" customHeight="1" thickBot="1" x14ac:dyDescent="0.3">
      <c r="B89" s="40" t="s">
        <v>91</v>
      </c>
      <c r="C89" s="41">
        <f>SUM(C90:C94)</f>
        <v>168338</v>
      </c>
      <c r="D89" s="34">
        <f>SUM(D90:D94)</f>
        <v>200000</v>
      </c>
      <c r="E89" s="106">
        <f>SUM(E90:E94)</f>
        <v>156000</v>
      </c>
      <c r="F89" s="60">
        <f>SUM(F90:F94)</f>
        <v>124652</v>
      </c>
      <c r="G89" s="91">
        <f t="shared" si="5"/>
        <v>-31348</v>
      </c>
      <c r="H89" s="92">
        <f t="shared" si="6"/>
        <v>0.79905128205128206</v>
      </c>
      <c r="I89" s="13"/>
      <c r="J89" s="13"/>
    </row>
    <row r="90" spans="2:10" ht="15.75" thickBot="1" x14ac:dyDescent="0.3">
      <c r="B90" s="20" t="s">
        <v>92</v>
      </c>
      <c r="C90" s="30">
        <v>0</v>
      </c>
      <c r="D90" s="30">
        <v>0</v>
      </c>
      <c r="E90" s="104">
        <v>0</v>
      </c>
      <c r="F90" s="55">
        <v>0</v>
      </c>
      <c r="G90" s="91">
        <f t="shared" si="5"/>
        <v>0</v>
      </c>
      <c r="H90" s="92">
        <v>0</v>
      </c>
      <c r="I90" s="13"/>
      <c r="J90" s="13"/>
    </row>
    <row r="91" spans="2:10" ht="12.75" customHeight="1" thickBot="1" x14ac:dyDescent="0.3">
      <c r="B91" s="20" t="s">
        <v>93</v>
      </c>
      <c r="C91" s="30">
        <v>8666</v>
      </c>
      <c r="D91" s="30">
        <v>40000</v>
      </c>
      <c r="E91" s="104">
        <v>36000</v>
      </c>
      <c r="F91" s="55">
        <v>18530</v>
      </c>
      <c r="G91" s="91">
        <f t="shared" si="5"/>
        <v>-17470</v>
      </c>
      <c r="H91" s="92">
        <f>F91/E91</f>
        <v>0.51472222222222219</v>
      </c>
      <c r="I91" s="13"/>
      <c r="J91" s="13"/>
    </row>
    <row r="92" spans="2:10" ht="12.75" customHeight="1" thickBot="1" x14ac:dyDescent="0.3">
      <c r="B92" s="20" t="s">
        <v>94</v>
      </c>
      <c r="C92" s="30">
        <v>111188</v>
      </c>
      <c r="D92" s="30">
        <v>100000</v>
      </c>
      <c r="E92" s="104">
        <v>120000</v>
      </c>
      <c r="F92" s="55">
        <v>106122</v>
      </c>
      <c r="G92" s="91">
        <f t="shared" si="5"/>
        <v>-13878</v>
      </c>
      <c r="H92" s="92">
        <f>F92/E92</f>
        <v>0.88434999999999997</v>
      </c>
      <c r="I92" s="13"/>
      <c r="J92" s="13"/>
    </row>
    <row r="93" spans="2:10" ht="15.75" thickBot="1" x14ac:dyDescent="0.3">
      <c r="B93" s="20" t="s">
        <v>95</v>
      </c>
      <c r="C93" s="30">
        <v>11540</v>
      </c>
      <c r="D93" s="30">
        <v>30000</v>
      </c>
      <c r="E93" s="104">
        <v>0</v>
      </c>
      <c r="F93" s="55">
        <v>0</v>
      </c>
      <c r="G93" s="91">
        <f t="shared" si="5"/>
        <v>0</v>
      </c>
      <c r="H93" s="92">
        <v>0</v>
      </c>
      <c r="I93" s="13"/>
      <c r="J93" s="13"/>
    </row>
    <row r="94" spans="2:10" ht="15.75" thickBot="1" x14ac:dyDescent="0.3">
      <c r="B94" s="20" t="s">
        <v>96</v>
      </c>
      <c r="C94" s="30">
        <v>36944</v>
      </c>
      <c r="D94" s="30">
        <v>30000</v>
      </c>
      <c r="E94" s="104">
        <v>0</v>
      </c>
      <c r="F94" s="55">
        <v>0</v>
      </c>
      <c r="G94" s="91">
        <f t="shared" si="5"/>
        <v>0</v>
      </c>
      <c r="H94" s="92">
        <v>0</v>
      </c>
      <c r="I94" s="13"/>
      <c r="J94" s="13"/>
    </row>
    <row r="95" spans="2:10" ht="15.75" thickBot="1" x14ac:dyDescent="0.3">
      <c r="B95" s="40" t="s">
        <v>97</v>
      </c>
      <c r="C95" s="34">
        <f>SUM(C96:C97)</f>
        <v>30154</v>
      </c>
      <c r="D95" s="34">
        <f>SUM(D96:D97)</f>
        <v>70000</v>
      </c>
      <c r="E95" s="106">
        <f>SUM(E96:E98)</f>
        <v>340000</v>
      </c>
      <c r="F95" s="60">
        <f>SUM(F96:F98)</f>
        <v>290851.28999999998</v>
      </c>
      <c r="G95" s="91">
        <f t="shared" si="5"/>
        <v>-49148.710000000021</v>
      </c>
      <c r="H95" s="92">
        <f>F95/E95</f>
        <v>0.85544497058823521</v>
      </c>
      <c r="I95" s="13"/>
      <c r="J95" s="13"/>
    </row>
    <row r="96" spans="2:10" ht="12.75" customHeight="1" thickBot="1" x14ac:dyDescent="0.3">
      <c r="B96" s="42" t="s">
        <v>98</v>
      </c>
      <c r="C96" s="30">
        <v>0</v>
      </c>
      <c r="D96" s="30">
        <v>40000</v>
      </c>
      <c r="E96" s="104">
        <v>40000</v>
      </c>
      <c r="F96" s="55">
        <v>0</v>
      </c>
      <c r="G96" s="91">
        <f t="shared" si="5"/>
        <v>-40000</v>
      </c>
      <c r="H96" s="92">
        <f>F96/E96</f>
        <v>0</v>
      </c>
      <c r="I96" s="13"/>
      <c r="J96" s="13"/>
    </row>
    <row r="97" spans="2:10" ht="15.75" thickBot="1" x14ac:dyDescent="0.3">
      <c r="B97" s="42" t="s">
        <v>99</v>
      </c>
      <c r="C97" s="30">
        <v>30154</v>
      </c>
      <c r="D97" s="30">
        <v>30000</v>
      </c>
      <c r="E97" s="104">
        <v>0</v>
      </c>
      <c r="F97" s="55">
        <v>0</v>
      </c>
      <c r="G97" s="91">
        <f t="shared" si="5"/>
        <v>0</v>
      </c>
      <c r="H97" s="92">
        <v>0</v>
      </c>
      <c r="I97" s="13"/>
      <c r="J97" s="13"/>
    </row>
    <row r="98" spans="2:10" ht="15.75" thickBot="1" x14ac:dyDescent="0.3">
      <c r="B98" s="42" t="s">
        <v>130</v>
      </c>
      <c r="C98" s="30"/>
      <c r="D98" s="30"/>
      <c r="E98" s="104">
        <v>300000</v>
      </c>
      <c r="F98" s="55">
        <v>290851.28999999998</v>
      </c>
      <c r="G98" s="91">
        <f t="shared" si="5"/>
        <v>-9148.710000000021</v>
      </c>
      <c r="H98" s="92">
        <f t="shared" ref="H98:H123" si="7">F98/E98</f>
        <v>0.96950429999999999</v>
      </c>
      <c r="I98" s="13"/>
      <c r="J98" s="13"/>
    </row>
    <row r="99" spans="2:10" ht="12.75" customHeight="1" thickBot="1" x14ac:dyDescent="0.3">
      <c r="B99" s="40" t="s">
        <v>1532</v>
      </c>
      <c r="C99" s="34">
        <f>SUM(C100:C101)</f>
        <v>8947</v>
      </c>
      <c r="D99" s="34">
        <f>SUM(D100:D101)</f>
        <v>80000</v>
      </c>
      <c r="E99" s="106">
        <f>SUM(E100:E101)</f>
        <v>87400</v>
      </c>
      <c r="F99" s="60">
        <f>SUM(F100:F101)</f>
        <v>58444.19</v>
      </c>
      <c r="G99" s="91">
        <f t="shared" si="5"/>
        <v>-28955.809999999998</v>
      </c>
      <c r="H99" s="92">
        <f t="shared" si="7"/>
        <v>0.6686978260869566</v>
      </c>
      <c r="I99" s="13"/>
      <c r="J99" s="13"/>
    </row>
    <row r="100" spans="2:10" ht="12.75" customHeight="1" thickBot="1" x14ac:dyDescent="0.3">
      <c r="B100" s="18" t="s">
        <v>1533</v>
      </c>
      <c r="C100" s="30">
        <v>1189</v>
      </c>
      <c r="D100" s="30">
        <v>40000</v>
      </c>
      <c r="E100" s="104">
        <v>37400</v>
      </c>
      <c r="F100" s="55">
        <v>21958.3</v>
      </c>
      <c r="G100" s="91">
        <f t="shared" si="5"/>
        <v>-15441.7</v>
      </c>
      <c r="H100" s="92">
        <f t="shared" si="7"/>
        <v>0.58712032085561494</v>
      </c>
      <c r="I100" s="13"/>
      <c r="J100" s="13"/>
    </row>
    <row r="101" spans="2:10" ht="12.75" customHeight="1" thickBot="1" x14ac:dyDescent="0.3">
      <c r="B101" s="18" t="s">
        <v>1534</v>
      </c>
      <c r="C101" s="30">
        <v>7758</v>
      </c>
      <c r="D101" s="30">
        <v>40000</v>
      </c>
      <c r="E101" s="104">
        <v>50000</v>
      </c>
      <c r="F101" s="55">
        <v>36485.89</v>
      </c>
      <c r="G101" s="91">
        <f t="shared" si="5"/>
        <v>-13514.11</v>
      </c>
      <c r="H101" s="92">
        <f t="shared" si="7"/>
        <v>0.72971779999999997</v>
      </c>
      <c r="I101" s="13"/>
      <c r="J101" s="13"/>
    </row>
    <row r="102" spans="2:10" ht="15.75" thickBot="1" x14ac:dyDescent="0.3">
      <c r="B102" s="40" t="s">
        <v>1535</v>
      </c>
      <c r="C102" s="41">
        <f>SUM(C103:C104)</f>
        <v>692</v>
      </c>
      <c r="D102" s="34">
        <f>SUM(D103:D104)</f>
        <v>10000</v>
      </c>
      <c r="E102" s="106">
        <f>SUM(E103:E104)</f>
        <v>30000</v>
      </c>
      <c r="F102" s="60">
        <f>SUM(F103:F104)</f>
        <v>68868.78</v>
      </c>
      <c r="G102" s="91">
        <f t="shared" ref="G102:G133" si="8">F102-E102</f>
        <v>38868.78</v>
      </c>
      <c r="H102" s="92">
        <f t="shared" si="7"/>
        <v>2.2956259999999999</v>
      </c>
      <c r="I102" s="13"/>
      <c r="J102" s="13"/>
    </row>
    <row r="103" spans="2:10" ht="12.75" customHeight="1" thickBot="1" x14ac:dyDescent="0.3">
      <c r="B103" s="18" t="s">
        <v>1536</v>
      </c>
      <c r="C103" s="30">
        <v>692</v>
      </c>
      <c r="D103" s="30">
        <v>6000</v>
      </c>
      <c r="E103" s="104">
        <v>30000</v>
      </c>
      <c r="F103" s="55">
        <v>68868.78</v>
      </c>
      <c r="G103" s="91">
        <f t="shared" si="8"/>
        <v>38868.78</v>
      </c>
      <c r="H103" s="92">
        <f t="shared" si="7"/>
        <v>2.2956259999999999</v>
      </c>
      <c r="I103" s="13"/>
      <c r="J103" s="13"/>
    </row>
    <row r="104" spans="2:10" ht="12.75" customHeight="1" thickBot="1" x14ac:dyDescent="0.3">
      <c r="B104" s="18" t="s">
        <v>1537</v>
      </c>
      <c r="C104" s="30">
        <v>0</v>
      </c>
      <c r="D104" s="30">
        <v>4000</v>
      </c>
      <c r="E104" s="104">
        <v>0</v>
      </c>
      <c r="F104" s="55">
        <v>0</v>
      </c>
      <c r="G104" s="91">
        <f t="shared" si="8"/>
        <v>0</v>
      </c>
      <c r="H104" s="92" t="e">
        <f t="shared" si="7"/>
        <v>#DIV/0!</v>
      </c>
      <c r="I104" s="13"/>
      <c r="J104" s="13"/>
    </row>
    <row r="105" spans="2:10" ht="15.75" thickBot="1" x14ac:dyDescent="0.3">
      <c r="B105" s="40" t="s">
        <v>1538</v>
      </c>
      <c r="C105" s="30">
        <v>36519</v>
      </c>
      <c r="D105" s="30">
        <v>50000</v>
      </c>
      <c r="E105" s="104">
        <v>60000</v>
      </c>
      <c r="F105" s="59">
        <v>40396.92</v>
      </c>
      <c r="G105" s="91">
        <f t="shared" si="8"/>
        <v>-19603.080000000002</v>
      </c>
      <c r="H105" s="92">
        <f t="shared" si="7"/>
        <v>0.67328199999999994</v>
      </c>
      <c r="I105" s="13"/>
      <c r="J105" s="13"/>
    </row>
    <row r="106" spans="2:10" ht="15.75" thickBot="1" x14ac:dyDescent="0.3">
      <c r="B106" s="40" t="s">
        <v>1539</v>
      </c>
      <c r="C106" s="30">
        <v>98581</v>
      </c>
      <c r="D106" s="30">
        <v>95000</v>
      </c>
      <c r="E106" s="104">
        <v>5000</v>
      </c>
      <c r="F106" s="59">
        <v>5514</v>
      </c>
      <c r="G106" s="91">
        <f t="shared" si="8"/>
        <v>514</v>
      </c>
      <c r="H106" s="92">
        <f t="shared" si="7"/>
        <v>1.1028</v>
      </c>
      <c r="I106" s="13"/>
      <c r="J106" s="13"/>
    </row>
    <row r="107" spans="2:10" ht="15.75" thickBot="1" x14ac:dyDescent="0.3">
      <c r="B107" s="39" t="s">
        <v>1540</v>
      </c>
      <c r="C107" s="43">
        <v>2228</v>
      </c>
      <c r="D107" s="43">
        <v>10000</v>
      </c>
      <c r="E107" s="108">
        <v>6500</v>
      </c>
      <c r="F107" s="60">
        <v>0</v>
      </c>
      <c r="G107" s="91">
        <f t="shared" si="8"/>
        <v>-6500</v>
      </c>
      <c r="H107" s="92">
        <f t="shared" si="7"/>
        <v>0</v>
      </c>
      <c r="I107" s="13"/>
      <c r="J107" s="13"/>
    </row>
    <row r="108" spans="2:10" ht="15.75" thickBot="1" x14ac:dyDescent="0.3">
      <c r="B108" s="40" t="s">
        <v>1541</v>
      </c>
      <c r="C108" s="41">
        <f>SUM(C109:C110)</f>
        <v>14339</v>
      </c>
      <c r="D108" s="34">
        <f>SUM(D109:D110)</f>
        <v>15000</v>
      </c>
      <c r="E108" s="106">
        <f>SUM(E109:E110)</f>
        <v>20000</v>
      </c>
      <c r="F108" s="60">
        <f t="shared" ref="F108" si="9">SUM(F109:F110)</f>
        <v>36800.410000000003</v>
      </c>
      <c r="G108" s="91">
        <f t="shared" si="8"/>
        <v>16800.410000000003</v>
      </c>
      <c r="H108" s="92">
        <f t="shared" si="7"/>
        <v>1.8400205000000003</v>
      </c>
      <c r="I108" s="13"/>
      <c r="J108" s="13"/>
    </row>
    <row r="109" spans="2:10" ht="12.75" customHeight="1" thickBot="1" x14ac:dyDescent="0.3">
      <c r="B109" s="44" t="s">
        <v>1542</v>
      </c>
      <c r="C109" s="30">
        <v>14339</v>
      </c>
      <c r="D109" s="30">
        <v>11000</v>
      </c>
      <c r="E109" s="104">
        <v>10000</v>
      </c>
      <c r="F109" s="55">
        <v>0</v>
      </c>
      <c r="G109" s="91">
        <f t="shared" si="8"/>
        <v>-10000</v>
      </c>
      <c r="H109" s="92">
        <f t="shared" si="7"/>
        <v>0</v>
      </c>
      <c r="I109" s="13"/>
      <c r="J109" s="13"/>
    </row>
    <row r="110" spans="2:10" ht="12.75" customHeight="1" thickBot="1" x14ac:dyDescent="0.3">
      <c r="B110" s="44" t="s">
        <v>1543</v>
      </c>
      <c r="C110" s="30">
        <v>0</v>
      </c>
      <c r="D110" s="30">
        <v>4000</v>
      </c>
      <c r="E110" s="104">
        <v>10000</v>
      </c>
      <c r="F110" s="55">
        <v>36800.410000000003</v>
      </c>
      <c r="G110" s="91">
        <f t="shared" si="8"/>
        <v>26800.410000000003</v>
      </c>
      <c r="H110" s="92">
        <f t="shared" si="7"/>
        <v>3.6800410000000006</v>
      </c>
      <c r="I110" s="13"/>
      <c r="J110" s="13"/>
    </row>
    <row r="111" spans="2:10" ht="12.75" customHeight="1" thickBot="1" x14ac:dyDescent="0.3">
      <c r="B111" s="40" t="s">
        <v>1544</v>
      </c>
      <c r="C111" s="34">
        <f>SUM(C112:C113)</f>
        <v>18159</v>
      </c>
      <c r="D111" s="34">
        <f>SUM(D112:D113)</f>
        <v>15000</v>
      </c>
      <c r="E111" s="106">
        <f>SUM(E112:E113)</f>
        <v>20000</v>
      </c>
      <c r="F111" s="60">
        <v>0</v>
      </c>
      <c r="G111" s="91">
        <f t="shared" si="8"/>
        <v>-20000</v>
      </c>
      <c r="H111" s="92">
        <f t="shared" si="7"/>
        <v>0</v>
      </c>
      <c r="I111" s="13"/>
      <c r="J111" s="13"/>
    </row>
    <row r="112" spans="2:10" ht="12.75" customHeight="1" thickBot="1" x14ac:dyDescent="0.3">
      <c r="B112" s="44" t="s">
        <v>100</v>
      </c>
      <c r="C112" s="30">
        <v>18159</v>
      </c>
      <c r="D112" s="30">
        <v>6000</v>
      </c>
      <c r="E112" s="104">
        <v>12000</v>
      </c>
      <c r="F112" s="55">
        <v>0</v>
      </c>
      <c r="G112" s="91">
        <f t="shared" si="8"/>
        <v>-12000</v>
      </c>
      <c r="H112" s="92">
        <f t="shared" si="7"/>
        <v>0</v>
      </c>
      <c r="I112" s="13"/>
      <c r="J112" s="13"/>
    </row>
    <row r="113" spans="2:11" ht="12.75" customHeight="1" thickBot="1" x14ac:dyDescent="0.3">
      <c r="B113" s="44" t="s">
        <v>101</v>
      </c>
      <c r="C113" s="30">
        <v>0</v>
      </c>
      <c r="D113" s="30">
        <v>9000</v>
      </c>
      <c r="E113" s="104">
        <v>8000</v>
      </c>
      <c r="F113" s="55">
        <v>0</v>
      </c>
      <c r="G113" s="91">
        <f t="shared" si="8"/>
        <v>-8000</v>
      </c>
      <c r="H113" s="92">
        <f t="shared" si="7"/>
        <v>0</v>
      </c>
      <c r="I113" s="13"/>
      <c r="J113" s="13"/>
    </row>
    <row r="114" spans="2:11" ht="12.75" customHeight="1" thickBot="1" x14ac:dyDescent="0.3">
      <c r="B114" s="40" t="s">
        <v>1545</v>
      </c>
      <c r="C114" s="34">
        <f>SUM(C115:C116)</f>
        <v>4725</v>
      </c>
      <c r="D114" s="34">
        <f>SUM(D115:D116)</f>
        <v>10000</v>
      </c>
      <c r="E114" s="106">
        <f>SUM(E115:E116)</f>
        <v>10000</v>
      </c>
      <c r="F114" s="60">
        <f t="shared" ref="F114" si="10">SUM(F115:F116)</f>
        <v>0</v>
      </c>
      <c r="G114" s="91">
        <f t="shared" si="8"/>
        <v>-10000</v>
      </c>
      <c r="H114" s="92">
        <f t="shared" si="7"/>
        <v>0</v>
      </c>
      <c r="I114" s="13"/>
      <c r="J114" s="13"/>
    </row>
    <row r="115" spans="2:11" ht="12.75" customHeight="1" thickBot="1" x14ac:dyDescent="0.3">
      <c r="B115" s="44" t="s">
        <v>102</v>
      </c>
      <c r="C115" s="30">
        <v>0</v>
      </c>
      <c r="D115" s="30">
        <v>6000</v>
      </c>
      <c r="E115" s="104">
        <v>10000</v>
      </c>
      <c r="F115" s="55">
        <v>0</v>
      </c>
      <c r="G115" s="91">
        <f t="shared" si="8"/>
        <v>-10000</v>
      </c>
      <c r="H115" s="92">
        <f t="shared" si="7"/>
        <v>0</v>
      </c>
      <c r="I115" s="13"/>
      <c r="J115" s="13"/>
    </row>
    <row r="116" spans="2:11" ht="12.75" customHeight="1" thickBot="1" x14ac:dyDescent="0.3">
      <c r="B116" s="44" t="s">
        <v>103</v>
      </c>
      <c r="C116" s="30">
        <v>4725</v>
      </c>
      <c r="D116" s="30">
        <v>4000</v>
      </c>
      <c r="E116" s="104">
        <v>0</v>
      </c>
      <c r="F116" s="55">
        <v>0</v>
      </c>
      <c r="G116" s="91">
        <f t="shared" si="8"/>
        <v>0</v>
      </c>
      <c r="H116" s="92" t="e">
        <f t="shared" si="7"/>
        <v>#DIV/0!</v>
      </c>
      <c r="I116" s="13"/>
      <c r="J116" s="13"/>
    </row>
    <row r="117" spans="2:11" ht="12.75" customHeight="1" thickBot="1" x14ac:dyDescent="0.3">
      <c r="B117" s="40" t="s">
        <v>1546</v>
      </c>
      <c r="C117" s="30">
        <v>30750</v>
      </c>
      <c r="D117" s="30">
        <v>40000</v>
      </c>
      <c r="E117" s="104">
        <v>10000</v>
      </c>
      <c r="F117" s="59">
        <v>0</v>
      </c>
      <c r="G117" s="91">
        <f t="shared" si="8"/>
        <v>-10000</v>
      </c>
      <c r="H117" s="92">
        <f t="shared" si="7"/>
        <v>0</v>
      </c>
      <c r="I117" s="13"/>
      <c r="J117" s="13"/>
    </row>
    <row r="118" spans="2:11" ht="12.75" customHeight="1" thickBot="1" x14ac:dyDescent="0.3">
      <c r="B118" s="45" t="s">
        <v>1547</v>
      </c>
      <c r="C118" s="30">
        <v>0</v>
      </c>
      <c r="D118" s="30">
        <v>0</v>
      </c>
      <c r="E118" s="104">
        <v>10000</v>
      </c>
      <c r="F118" s="59">
        <v>0</v>
      </c>
      <c r="G118" s="91">
        <f t="shared" si="8"/>
        <v>-10000</v>
      </c>
      <c r="H118" s="92">
        <f t="shared" si="7"/>
        <v>0</v>
      </c>
      <c r="I118" s="13"/>
      <c r="J118" s="13"/>
    </row>
    <row r="119" spans="2:11" ht="15" customHeight="1" thickBot="1" x14ac:dyDescent="0.3">
      <c r="B119" s="40" t="s">
        <v>1548</v>
      </c>
      <c r="C119" s="30">
        <v>199405</v>
      </c>
      <c r="D119" s="30">
        <v>100000</v>
      </c>
      <c r="E119" s="104">
        <v>45000</v>
      </c>
      <c r="F119" s="60">
        <v>66678.929999999993</v>
      </c>
      <c r="G119" s="91">
        <f t="shared" si="8"/>
        <v>21678.929999999993</v>
      </c>
      <c r="H119" s="92">
        <f t="shared" si="7"/>
        <v>1.4817539999999998</v>
      </c>
      <c r="I119" s="13"/>
      <c r="J119" s="13"/>
    </row>
    <row r="120" spans="2:11" ht="15.75" customHeight="1" thickBot="1" x14ac:dyDescent="0.3">
      <c r="B120" s="46" t="s">
        <v>104</v>
      </c>
      <c r="C120" s="47">
        <v>3402237</v>
      </c>
      <c r="D120" s="48">
        <v>1970630</v>
      </c>
      <c r="E120" s="109">
        <f xml:space="preserve"> E121+E122+E125+E126+E127+E128+E129</f>
        <v>1144000</v>
      </c>
      <c r="F120" s="49">
        <f>F121+F122+F125+F126+F127+F128+F129</f>
        <v>499123.61</v>
      </c>
      <c r="G120" s="91">
        <f t="shared" si="8"/>
        <v>-644876.39</v>
      </c>
      <c r="H120" s="92">
        <f t="shared" si="7"/>
        <v>0.4362968618881119</v>
      </c>
      <c r="I120" s="13"/>
      <c r="J120" s="13"/>
    </row>
    <row r="121" spans="2:11" ht="15.75" thickBot="1" x14ac:dyDescent="0.3">
      <c r="B121" s="33" t="s">
        <v>105</v>
      </c>
      <c r="C121" s="43">
        <v>1122581</v>
      </c>
      <c r="D121" s="43">
        <v>1011601</v>
      </c>
      <c r="E121" s="108">
        <v>0</v>
      </c>
      <c r="F121" s="59">
        <v>0</v>
      </c>
      <c r="G121" s="91">
        <f t="shared" si="8"/>
        <v>0</v>
      </c>
      <c r="H121" s="92" t="e">
        <f t="shared" si="7"/>
        <v>#DIV/0!</v>
      </c>
      <c r="I121" s="13"/>
      <c r="J121" s="13"/>
    </row>
    <row r="122" spans="2:11" ht="12.75" customHeight="1" thickBot="1" x14ac:dyDescent="0.3">
      <c r="B122" s="33" t="s">
        <v>106</v>
      </c>
      <c r="C122" s="50">
        <f>SUM(C123:C124)</f>
        <v>409141</v>
      </c>
      <c r="D122" s="50">
        <f>SUM(D123:D124)</f>
        <v>289029</v>
      </c>
      <c r="E122" s="110">
        <f>SUM(E123:E124)</f>
        <v>244000</v>
      </c>
      <c r="F122" s="110">
        <f>SUM(F123:F124)</f>
        <v>267413.64</v>
      </c>
      <c r="G122" s="91">
        <f t="shared" si="8"/>
        <v>23413.640000000014</v>
      </c>
      <c r="H122" s="92">
        <f t="shared" si="7"/>
        <v>1.0959575409836066</v>
      </c>
      <c r="I122" s="13"/>
      <c r="J122" s="13"/>
    </row>
    <row r="123" spans="2:11" ht="12.75" customHeight="1" thickBot="1" x14ac:dyDescent="0.3">
      <c r="B123" s="51" t="s">
        <v>107</v>
      </c>
      <c r="C123" s="43">
        <v>294436</v>
      </c>
      <c r="D123" s="43">
        <v>289029</v>
      </c>
      <c r="E123" s="108">
        <v>244000</v>
      </c>
      <c r="F123" s="55">
        <v>267413.64</v>
      </c>
      <c r="G123" s="91">
        <f t="shared" si="8"/>
        <v>23413.640000000014</v>
      </c>
      <c r="H123" s="92">
        <f t="shared" si="7"/>
        <v>1.0959575409836066</v>
      </c>
      <c r="I123" s="13"/>
      <c r="J123" s="13"/>
    </row>
    <row r="124" spans="2:11" ht="15.75" thickBot="1" x14ac:dyDescent="0.3">
      <c r="B124" s="51" t="s">
        <v>108</v>
      </c>
      <c r="C124" s="43">
        <v>114705</v>
      </c>
      <c r="D124" s="43">
        <v>0</v>
      </c>
      <c r="E124" s="108">
        <v>0</v>
      </c>
      <c r="F124" s="55">
        <v>0</v>
      </c>
      <c r="G124" s="91">
        <f t="shared" si="8"/>
        <v>0</v>
      </c>
      <c r="H124" s="92">
        <v>0</v>
      </c>
      <c r="I124" s="13"/>
      <c r="J124" s="13"/>
      <c r="K124" s="12"/>
    </row>
    <row r="125" spans="2:11" ht="12.75" customHeight="1" thickBot="1" x14ac:dyDescent="0.3">
      <c r="B125" s="52" t="s">
        <v>109</v>
      </c>
      <c r="C125" s="43">
        <v>1632421</v>
      </c>
      <c r="D125" s="43">
        <v>500000</v>
      </c>
      <c r="E125" s="108">
        <v>610000</v>
      </c>
      <c r="F125" s="59">
        <v>0</v>
      </c>
      <c r="G125" s="91">
        <f t="shared" si="8"/>
        <v>-610000</v>
      </c>
      <c r="H125" s="92">
        <f t="shared" ref="H125:H133" si="11">F125/E125</f>
        <v>0</v>
      </c>
      <c r="I125" s="13"/>
      <c r="J125" s="13"/>
      <c r="K125" s="12"/>
    </row>
    <row r="126" spans="2:11" ht="12.75" customHeight="1" thickBot="1" x14ac:dyDescent="0.3">
      <c r="B126" s="52" t="s">
        <v>110</v>
      </c>
      <c r="C126" s="43"/>
      <c r="D126" s="43"/>
      <c r="E126" s="108">
        <v>0</v>
      </c>
      <c r="F126" s="59">
        <v>0</v>
      </c>
      <c r="G126" s="91">
        <f t="shared" si="8"/>
        <v>0</v>
      </c>
      <c r="H126" s="92" t="e">
        <f t="shared" si="11"/>
        <v>#DIV/0!</v>
      </c>
      <c r="I126" s="13"/>
      <c r="J126" s="13"/>
      <c r="K126" s="12"/>
    </row>
    <row r="127" spans="2:11" ht="12.75" customHeight="1" thickBot="1" x14ac:dyDescent="0.3">
      <c r="B127" s="52" t="s">
        <v>111</v>
      </c>
      <c r="C127" s="43">
        <v>150000</v>
      </c>
      <c r="D127" s="43">
        <v>150000</v>
      </c>
      <c r="E127" s="108">
        <v>170000</v>
      </c>
      <c r="F127" s="59">
        <v>170000</v>
      </c>
      <c r="G127" s="91">
        <f t="shared" si="8"/>
        <v>0</v>
      </c>
      <c r="H127" s="92">
        <f t="shared" si="11"/>
        <v>1</v>
      </c>
      <c r="I127" s="13"/>
      <c r="J127" s="13"/>
      <c r="K127" s="12"/>
    </row>
    <row r="128" spans="2:11" ht="15.75" thickBot="1" x14ac:dyDescent="0.3">
      <c r="B128" s="39" t="s">
        <v>112</v>
      </c>
      <c r="C128" s="43">
        <v>88094</v>
      </c>
      <c r="D128" s="43">
        <v>20000</v>
      </c>
      <c r="E128" s="108">
        <v>20000</v>
      </c>
      <c r="F128" s="59">
        <v>61709.97</v>
      </c>
      <c r="G128" s="91">
        <f t="shared" si="8"/>
        <v>41709.97</v>
      </c>
      <c r="H128" s="92">
        <f t="shared" si="11"/>
        <v>3.0854984999999999</v>
      </c>
      <c r="I128" s="13"/>
      <c r="J128" s="13"/>
    </row>
    <row r="129" spans="2:10" ht="15.75" thickBot="1" x14ac:dyDescent="0.3">
      <c r="B129" s="39" t="s">
        <v>132</v>
      </c>
      <c r="C129" s="43"/>
      <c r="D129" s="43"/>
      <c r="E129" s="108">
        <v>100000</v>
      </c>
      <c r="F129" s="59">
        <v>0</v>
      </c>
      <c r="G129" s="91">
        <f t="shared" si="8"/>
        <v>-100000</v>
      </c>
      <c r="H129" s="92">
        <f t="shared" si="11"/>
        <v>0</v>
      </c>
      <c r="I129" s="13"/>
      <c r="J129" s="13"/>
    </row>
    <row r="130" spans="2:10" ht="15.75" thickBot="1" x14ac:dyDescent="0.3">
      <c r="B130" s="63" t="s">
        <v>113</v>
      </c>
      <c r="C130" s="64">
        <v>12721254</v>
      </c>
      <c r="D130" s="64">
        <f>D38+D70+D120</f>
        <v>12323130</v>
      </c>
      <c r="E130" s="111">
        <f>E38+E70+E120</f>
        <v>4209316</v>
      </c>
      <c r="F130" s="111">
        <f>F38+F70+F120</f>
        <v>3876193.1299999994</v>
      </c>
      <c r="G130" s="91">
        <f t="shared" si="8"/>
        <v>-333122.87000000058</v>
      </c>
      <c r="H130" s="92">
        <f t="shared" si="11"/>
        <v>0.92086056974577324</v>
      </c>
      <c r="I130" s="13"/>
      <c r="J130" s="13"/>
    </row>
    <row r="131" spans="2:10" ht="15.75" thickBot="1" x14ac:dyDescent="0.3">
      <c r="B131" s="65" t="s">
        <v>114</v>
      </c>
      <c r="C131" s="66">
        <v>-1071894</v>
      </c>
      <c r="D131" s="66">
        <f>D31-D130</f>
        <v>31370</v>
      </c>
      <c r="E131" s="111">
        <f>E31-E130</f>
        <v>230684</v>
      </c>
      <c r="F131" s="111">
        <f>F31-F130</f>
        <v>170719.97000000067</v>
      </c>
      <c r="G131" s="91">
        <f t="shared" si="8"/>
        <v>-59964.029999999329</v>
      </c>
      <c r="H131" s="92">
        <f t="shared" si="11"/>
        <v>0.74005986544364011</v>
      </c>
      <c r="I131" s="13"/>
      <c r="J131" s="13"/>
    </row>
    <row r="132" spans="2:10" ht="15.75" customHeight="1" thickBot="1" x14ac:dyDescent="0.3">
      <c r="B132" s="114" t="s">
        <v>284</v>
      </c>
      <c r="C132" s="115">
        <v>6842401</v>
      </c>
      <c r="D132" s="115">
        <f>D28+D31-D130</f>
        <v>6423840</v>
      </c>
      <c r="E132" s="116">
        <v>490489</v>
      </c>
      <c r="F132" s="117">
        <v>460748.65</v>
      </c>
      <c r="G132" s="91">
        <f t="shared" si="8"/>
        <v>-29740.349999999977</v>
      </c>
      <c r="H132" s="92">
        <f t="shared" si="11"/>
        <v>0.93936591850174012</v>
      </c>
      <c r="I132" s="13"/>
      <c r="J132" s="13"/>
    </row>
    <row r="133" spans="2:10" x14ac:dyDescent="0.25">
      <c r="B133" s="118" t="s">
        <v>285</v>
      </c>
      <c r="C133" s="119"/>
      <c r="D133" s="120"/>
      <c r="E133" s="111">
        <v>690684</v>
      </c>
      <c r="F133" s="111">
        <v>3281051.5</v>
      </c>
      <c r="G133" s="91">
        <f t="shared" si="8"/>
        <v>2590367.5</v>
      </c>
      <c r="H133" s="92">
        <f t="shared" si="11"/>
        <v>4.7504379716339162</v>
      </c>
      <c r="I133" s="13"/>
      <c r="J133" s="13"/>
    </row>
    <row r="134" spans="2:10" x14ac:dyDescent="0.25">
      <c r="F134" s="13"/>
    </row>
    <row r="135" spans="2:10" x14ac:dyDescent="0.25">
      <c r="F135" s="13"/>
    </row>
    <row r="136" spans="2:10" x14ac:dyDescent="0.25">
      <c r="F136" s="13"/>
    </row>
    <row r="137" spans="2:10" x14ac:dyDescent="0.25">
      <c r="F137" s="13"/>
    </row>
    <row r="138" spans="2:10" x14ac:dyDescent="0.25">
      <c r="F138" s="13"/>
    </row>
    <row r="141" spans="2:10" x14ac:dyDescent="0.25">
      <c r="F141" s="13"/>
    </row>
    <row r="142" spans="2:10" x14ac:dyDescent="0.25">
      <c r="F142" s="13"/>
    </row>
    <row r="143" spans="2:10" x14ac:dyDescent="0.25">
      <c r="F143" s="13"/>
    </row>
    <row r="147" spans="6:6" x14ac:dyDescent="0.25">
      <c r="F147" s="13"/>
    </row>
    <row r="150" spans="6:6" x14ac:dyDescent="0.25">
      <c r="F150" s="13"/>
    </row>
  </sheetData>
  <mergeCells count="6">
    <mergeCell ref="B35:B37"/>
    <mergeCell ref="B2:E2"/>
    <mergeCell ref="B3:E3"/>
    <mergeCell ref="B7:C7"/>
    <mergeCell ref="B9:E9"/>
    <mergeCell ref="B10:B12"/>
  </mergeCells>
  <pageMargins left="0.7" right="0.7" top="0.78740157499999996" bottom="0.78740157499999996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908"/>
  <sheetViews>
    <sheetView topLeftCell="B37" zoomScale="80" zoomScaleNormal="80" workbookViewId="0">
      <selection activeCell="G50" sqref="G50"/>
    </sheetView>
  </sheetViews>
  <sheetFormatPr defaultRowHeight="15" x14ac:dyDescent="0.25"/>
  <cols>
    <col min="1" max="1" width="0" style="136" hidden="1" customWidth="1"/>
    <col min="2" max="2" width="16.140625" style="136" customWidth="1"/>
    <col min="3" max="3" width="1.140625" style="136" customWidth="1"/>
    <col min="4" max="4" width="12" style="136" customWidth="1"/>
    <col min="5" max="5" width="4.42578125" style="136" customWidth="1"/>
    <col min="6" max="6" width="2.5703125" style="136" customWidth="1"/>
    <col min="7" max="7" width="17.85546875" style="136" customWidth="1"/>
    <col min="8" max="8" width="1.28515625" style="136" customWidth="1"/>
    <col min="9" max="9" width="10.42578125" style="136" customWidth="1"/>
    <col min="10" max="10" width="4.28515625" style="136" customWidth="1"/>
    <col min="11" max="11" width="1.5703125" style="136" customWidth="1"/>
    <col min="12" max="12" width="10.28515625" style="136" customWidth="1"/>
    <col min="13" max="13" width="5.42578125" style="136" customWidth="1"/>
    <col min="14" max="14" width="23.85546875" style="136" customWidth="1"/>
    <col min="15" max="256" width="9.140625" style="136"/>
    <col min="257" max="257" width="0" style="136" hidden="1" customWidth="1"/>
    <col min="258" max="258" width="16.140625" style="136" customWidth="1"/>
    <col min="259" max="259" width="1.140625" style="136" customWidth="1"/>
    <col min="260" max="260" width="12" style="136" customWidth="1"/>
    <col min="261" max="261" width="4.42578125" style="136" customWidth="1"/>
    <col min="262" max="262" width="2.5703125" style="136" customWidth="1"/>
    <col min="263" max="263" width="17.85546875" style="136" customWidth="1"/>
    <col min="264" max="264" width="1.28515625" style="136" customWidth="1"/>
    <col min="265" max="265" width="10.42578125" style="136" customWidth="1"/>
    <col min="266" max="266" width="4.28515625" style="136" customWidth="1"/>
    <col min="267" max="267" width="1.5703125" style="136" customWidth="1"/>
    <col min="268" max="268" width="10.28515625" style="136" customWidth="1"/>
    <col min="269" max="269" width="5.42578125" style="136" customWidth="1"/>
    <col min="270" max="270" width="23.85546875" style="136" customWidth="1"/>
    <col min="271" max="512" width="9.140625" style="136"/>
    <col min="513" max="513" width="0" style="136" hidden="1" customWidth="1"/>
    <col min="514" max="514" width="16.140625" style="136" customWidth="1"/>
    <col min="515" max="515" width="1.140625" style="136" customWidth="1"/>
    <col min="516" max="516" width="12" style="136" customWidth="1"/>
    <col min="517" max="517" width="4.42578125" style="136" customWidth="1"/>
    <col min="518" max="518" width="2.5703125" style="136" customWidth="1"/>
    <col min="519" max="519" width="17.85546875" style="136" customWidth="1"/>
    <col min="520" max="520" width="1.28515625" style="136" customWidth="1"/>
    <col min="521" max="521" width="10.42578125" style="136" customWidth="1"/>
    <col min="522" max="522" width="4.28515625" style="136" customWidth="1"/>
    <col min="523" max="523" width="1.5703125" style="136" customWidth="1"/>
    <col min="524" max="524" width="10.28515625" style="136" customWidth="1"/>
    <col min="525" max="525" width="5.42578125" style="136" customWidth="1"/>
    <col min="526" max="526" width="23.85546875" style="136" customWidth="1"/>
    <col min="527" max="768" width="9.140625" style="136"/>
    <col min="769" max="769" width="0" style="136" hidden="1" customWidth="1"/>
    <col min="770" max="770" width="16.140625" style="136" customWidth="1"/>
    <col min="771" max="771" width="1.140625" style="136" customWidth="1"/>
    <col min="772" max="772" width="12" style="136" customWidth="1"/>
    <col min="773" max="773" width="4.42578125" style="136" customWidth="1"/>
    <col min="774" max="774" width="2.5703125" style="136" customWidth="1"/>
    <col min="775" max="775" width="17.85546875" style="136" customWidth="1"/>
    <col min="776" max="776" width="1.28515625" style="136" customWidth="1"/>
    <col min="777" max="777" width="10.42578125" style="136" customWidth="1"/>
    <col min="778" max="778" width="4.28515625" style="136" customWidth="1"/>
    <col min="779" max="779" width="1.5703125" style="136" customWidth="1"/>
    <col min="780" max="780" width="10.28515625" style="136" customWidth="1"/>
    <col min="781" max="781" width="5.42578125" style="136" customWidth="1"/>
    <col min="782" max="782" width="23.85546875" style="136" customWidth="1"/>
    <col min="783" max="1024" width="9.140625" style="136"/>
    <col min="1025" max="1025" width="0" style="136" hidden="1" customWidth="1"/>
    <col min="1026" max="1026" width="16.140625" style="136" customWidth="1"/>
    <col min="1027" max="1027" width="1.140625" style="136" customWidth="1"/>
    <col min="1028" max="1028" width="12" style="136" customWidth="1"/>
    <col min="1029" max="1029" width="4.42578125" style="136" customWidth="1"/>
    <col min="1030" max="1030" width="2.5703125" style="136" customWidth="1"/>
    <col min="1031" max="1031" width="17.85546875" style="136" customWidth="1"/>
    <col min="1032" max="1032" width="1.28515625" style="136" customWidth="1"/>
    <col min="1033" max="1033" width="10.42578125" style="136" customWidth="1"/>
    <col min="1034" max="1034" width="4.28515625" style="136" customWidth="1"/>
    <col min="1035" max="1035" width="1.5703125" style="136" customWidth="1"/>
    <col min="1036" max="1036" width="10.28515625" style="136" customWidth="1"/>
    <col min="1037" max="1037" width="5.42578125" style="136" customWidth="1"/>
    <col min="1038" max="1038" width="23.85546875" style="136" customWidth="1"/>
    <col min="1039" max="1280" width="9.140625" style="136"/>
    <col min="1281" max="1281" width="0" style="136" hidden="1" customWidth="1"/>
    <col min="1282" max="1282" width="16.140625" style="136" customWidth="1"/>
    <col min="1283" max="1283" width="1.140625" style="136" customWidth="1"/>
    <col min="1284" max="1284" width="12" style="136" customWidth="1"/>
    <col min="1285" max="1285" width="4.42578125" style="136" customWidth="1"/>
    <col min="1286" max="1286" width="2.5703125" style="136" customWidth="1"/>
    <col min="1287" max="1287" width="17.85546875" style="136" customWidth="1"/>
    <col min="1288" max="1288" width="1.28515625" style="136" customWidth="1"/>
    <col min="1289" max="1289" width="10.42578125" style="136" customWidth="1"/>
    <col min="1290" max="1290" width="4.28515625" style="136" customWidth="1"/>
    <col min="1291" max="1291" width="1.5703125" style="136" customWidth="1"/>
    <col min="1292" max="1292" width="10.28515625" style="136" customWidth="1"/>
    <col min="1293" max="1293" width="5.42578125" style="136" customWidth="1"/>
    <col min="1294" max="1294" width="23.85546875" style="136" customWidth="1"/>
    <col min="1295" max="1536" width="9.140625" style="136"/>
    <col min="1537" max="1537" width="0" style="136" hidden="1" customWidth="1"/>
    <col min="1538" max="1538" width="16.140625" style="136" customWidth="1"/>
    <col min="1539" max="1539" width="1.140625" style="136" customWidth="1"/>
    <col min="1540" max="1540" width="12" style="136" customWidth="1"/>
    <col min="1541" max="1541" width="4.42578125" style="136" customWidth="1"/>
    <col min="1542" max="1542" width="2.5703125" style="136" customWidth="1"/>
    <col min="1543" max="1543" width="17.85546875" style="136" customWidth="1"/>
    <col min="1544" max="1544" width="1.28515625" style="136" customWidth="1"/>
    <col min="1545" max="1545" width="10.42578125" style="136" customWidth="1"/>
    <col min="1546" max="1546" width="4.28515625" style="136" customWidth="1"/>
    <col min="1547" max="1547" width="1.5703125" style="136" customWidth="1"/>
    <col min="1548" max="1548" width="10.28515625" style="136" customWidth="1"/>
    <col min="1549" max="1549" width="5.42578125" style="136" customWidth="1"/>
    <col min="1550" max="1550" width="23.85546875" style="136" customWidth="1"/>
    <col min="1551" max="1792" width="9.140625" style="136"/>
    <col min="1793" max="1793" width="0" style="136" hidden="1" customWidth="1"/>
    <col min="1794" max="1794" width="16.140625" style="136" customWidth="1"/>
    <col min="1795" max="1795" width="1.140625" style="136" customWidth="1"/>
    <col min="1796" max="1796" width="12" style="136" customWidth="1"/>
    <col min="1797" max="1797" width="4.42578125" style="136" customWidth="1"/>
    <col min="1798" max="1798" width="2.5703125" style="136" customWidth="1"/>
    <col min="1799" max="1799" width="17.85546875" style="136" customWidth="1"/>
    <col min="1800" max="1800" width="1.28515625" style="136" customWidth="1"/>
    <col min="1801" max="1801" width="10.42578125" style="136" customWidth="1"/>
    <col min="1802" max="1802" width="4.28515625" style="136" customWidth="1"/>
    <col min="1803" max="1803" width="1.5703125" style="136" customWidth="1"/>
    <col min="1804" max="1804" width="10.28515625" style="136" customWidth="1"/>
    <col min="1805" max="1805" width="5.42578125" style="136" customWidth="1"/>
    <col min="1806" max="1806" width="23.85546875" style="136" customWidth="1"/>
    <col min="1807" max="2048" width="9.140625" style="136"/>
    <col min="2049" max="2049" width="0" style="136" hidden="1" customWidth="1"/>
    <col min="2050" max="2050" width="16.140625" style="136" customWidth="1"/>
    <col min="2051" max="2051" width="1.140625" style="136" customWidth="1"/>
    <col min="2052" max="2052" width="12" style="136" customWidth="1"/>
    <col min="2053" max="2053" width="4.42578125" style="136" customWidth="1"/>
    <col min="2054" max="2054" width="2.5703125" style="136" customWidth="1"/>
    <col min="2055" max="2055" width="17.85546875" style="136" customWidth="1"/>
    <col min="2056" max="2056" width="1.28515625" style="136" customWidth="1"/>
    <col min="2057" max="2057" width="10.42578125" style="136" customWidth="1"/>
    <col min="2058" max="2058" width="4.28515625" style="136" customWidth="1"/>
    <col min="2059" max="2059" width="1.5703125" style="136" customWidth="1"/>
    <col min="2060" max="2060" width="10.28515625" style="136" customWidth="1"/>
    <col min="2061" max="2061" width="5.42578125" style="136" customWidth="1"/>
    <col min="2062" max="2062" width="23.85546875" style="136" customWidth="1"/>
    <col min="2063" max="2304" width="9.140625" style="136"/>
    <col min="2305" max="2305" width="0" style="136" hidden="1" customWidth="1"/>
    <col min="2306" max="2306" width="16.140625" style="136" customWidth="1"/>
    <col min="2307" max="2307" width="1.140625" style="136" customWidth="1"/>
    <col min="2308" max="2308" width="12" style="136" customWidth="1"/>
    <col min="2309" max="2309" width="4.42578125" style="136" customWidth="1"/>
    <col min="2310" max="2310" width="2.5703125" style="136" customWidth="1"/>
    <col min="2311" max="2311" width="17.85546875" style="136" customWidth="1"/>
    <col min="2312" max="2312" width="1.28515625" style="136" customWidth="1"/>
    <col min="2313" max="2313" width="10.42578125" style="136" customWidth="1"/>
    <col min="2314" max="2314" width="4.28515625" style="136" customWidth="1"/>
    <col min="2315" max="2315" width="1.5703125" style="136" customWidth="1"/>
    <col min="2316" max="2316" width="10.28515625" style="136" customWidth="1"/>
    <col min="2317" max="2317" width="5.42578125" style="136" customWidth="1"/>
    <col min="2318" max="2318" width="23.85546875" style="136" customWidth="1"/>
    <col min="2319" max="2560" width="9.140625" style="136"/>
    <col min="2561" max="2561" width="0" style="136" hidden="1" customWidth="1"/>
    <col min="2562" max="2562" width="16.140625" style="136" customWidth="1"/>
    <col min="2563" max="2563" width="1.140625" style="136" customWidth="1"/>
    <col min="2564" max="2564" width="12" style="136" customWidth="1"/>
    <col min="2565" max="2565" width="4.42578125" style="136" customWidth="1"/>
    <col min="2566" max="2566" width="2.5703125" style="136" customWidth="1"/>
    <col min="2567" max="2567" width="17.85546875" style="136" customWidth="1"/>
    <col min="2568" max="2568" width="1.28515625" style="136" customWidth="1"/>
    <col min="2569" max="2569" width="10.42578125" style="136" customWidth="1"/>
    <col min="2570" max="2570" width="4.28515625" style="136" customWidth="1"/>
    <col min="2571" max="2571" width="1.5703125" style="136" customWidth="1"/>
    <col min="2572" max="2572" width="10.28515625" style="136" customWidth="1"/>
    <col min="2573" max="2573" width="5.42578125" style="136" customWidth="1"/>
    <col min="2574" max="2574" width="23.85546875" style="136" customWidth="1"/>
    <col min="2575" max="2816" width="9.140625" style="136"/>
    <col min="2817" max="2817" width="0" style="136" hidden="1" customWidth="1"/>
    <col min="2818" max="2818" width="16.140625" style="136" customWidth="1"/>
    <col min="2819" max="2819" width="1.140625" style="136" customWidth="1"/>
    <col min="2820" max="2820" width="12" style="136" customWidth="1"/>
    <col min="2821" max="2821" width="4.42578125" style="136" customWidth="1"/>
    <col min="2822" max="2822" width="2.5703125" style="136" customWidth="1"/>
    <col min="2823" max="2823" width="17.85546875" style="136" customWidth="1"/>
    <col min="2824" max="2824" width="1.28515625" style="136" customWidth="1"/>
    <col min="2825" max="2825" width="10.42578125" style="136" customWidth="1"/>
    <col min="2826" max="2826" width="4.28515625" style="136" customWidth="1"/>
    <col min="2827" max="2827" width="1.5703125" style="136" customWidth="1"/>
    <col min="2828" max="2828" width="10.28515625" style="136" customWidth="1"/>
    <col min="2829" max="2829" width="5.42578125" style="136" customWidth="1"/>
    <col min="2830" max="2830" width="23.85546875" style="136" customWidth="1"/>
    <col min="2831" max="3072" width="9.140625" style="136"/>
    <col min="3073" max="3073" width="0" style="136" hidden="1" customWidth="1"/>
    <col min="3074" max="3074" width="16.140625" style="136" customWidth="1"/>
    <col min="3075" max="3075" width="1.140625" style="136" customWidth="1"/>
    <col min="3076" max="3076" width="12" style="136" customWidth="1"/>
    <col min="3077" max="3077" width="4.42578125" style="136" customWidth="1"/>
    <col min="3078" max="3078" width="2.5703125" style="136" customWidth="1"/>
    <col min="3079" max="3079" width="17.85546875" style="136" customWidth="1"/>
    <col min="3080" max="3080" width="1.28515625" style="136" customWidth="1"/>
    <col min="3081" max="3081" width="10.42578125" style="136" customWidth="1"/>
    <col min="3082" max="3082" width="4.28515625" style="136" customWidth="1"/>
    <col min="3083" max="3083" width="1.5703125" style="136" customWidth="1"/>
    <col min="3084" max="3084" width="10.28515625" style="136" customWidth="1"/>
    <col min="3085" max="3085" width="5.42578125" style="136" customWidth="1"/>
    <col min="3086" max="3086" width="23.85546875" style="136" customWidth="1"/>
    <col min="3087" max="3328" width="9.140625" style="136"/>
    <col min="3329" max="3329" width="0" style="136" hidden="1" customWidth="1"/>
    <col min="3330" max="3330" width="16.140625" style="136" customWidth="1"/>
    <col min="3331" max="3331" width="1.140625" style="136" customWidth="1"/>
    <col min="3332" max="3332" width="12" style="136" customWidth="1"/>
    <col min="3333" max="3333" width="4.42578125" style="136" customWidth="1"/>
    <col min="3334" max="3334" width="2.5703125" style="136" customWidth="1"/>
    <col min="3335" max="3335" width="17.85546875" style="136" customWidth="1"/>
    <col min="3336" max="3336" width="1.28515625" style="136" customWidth="1"/>
    <col min="3337" max="3337" width="10.42578125" style="136" customWidth="1"/>
    <col min="3338" max="3338" width="4.28515625" style="136" customWidth="1"/>
    <col min="3339" max="3339" width="1.5703125" style="136" customWidth="1"/>
    <col min="3340" max="3340" width="10.28515625" style="136" customWidth="1"/>
    <col min="3341" max="3341" width="5.42578125" style="136" customWidth="1"/>
    <col min="3342" max="3342" width="23.85546875" style="136" customWidth="1"/>
    <col min="3343" max="3584" width="9.140625" style="136"/>
    <col min="3585" max="3585" width="0" style="136" hidden="1" customWidth="1"/>
    <col min="3586" max="3586" width="16.140625" style="136" customWidth="1"/>
    <col min="3587" max="3587" width="1.140625" style="136" customWidth="1"/>
    <col min="3588" max="3588" width="12" style="136" customWidth="1"/>
    <col min="3589" max="3589" width="4.42578125" style="136" customWidth="1"/>
    <col min="3590" max="3590" width="2.5703125" style="136" customWidth="1"/>
    <col min="3591" max="3591" width="17.85546875" style="136" customWidth="1"/>
    <col min="3592" max="3592" width="1.28515625" style="136" customWidth="1"/>
    <col min="3593" max="3593" width="10.42578125" style="136" customWidth="1"/>
    <col min="3594" max="3594" width="4.28515625" style="136" customWidth="1"/>
    <col min="3595" max="3595" width="1.5703125" style="136" customWidth="1"/>
    <col min="3596" max="3596" width="10.28515625" style="136" customWidth="1"/>
    <col min="3597" max="3597" width="5.42578125" style="136" customWidth="1"/>
    <col min="3598" max="3598" width="23.85546875" style="136" customWidth="1"/>
    <col min="3599" max="3840" width="9.140625" style="136"/>
    <col min="3841" max="3841" width="0" style="136" hidden="1" customWidth="1"/>
    <col min="3842" max="3842" width="16.140625" style="136" customWidth="1"/>
    <col min="3843" max="3843" width="1.140625" style="136" customWidth="1"/>
    <col min="3844" max="3844" width="12" style="136" customWidth="1"/>
    <col min="3845" max="3845" width="4.42578125" style="136" customWidth="1"/>
    <col min="3846" max="3846" width="2.5703125" style="136" customWidth="1"/>
    <col min="3847" max="3847" width="17.85546875" style="136" customWidth="1"/>
    <col min="3848" max="3848" width="1.28515625" style="136" customWidth="1"/>
    <col min="3849" max="3849" width="10.42578125" style="136" customWidth="1"/>
    <col min="3850" max="3850" width="4.28515625" style="136" customWidth="1"/>
    <col min="3851" max="3851" width="1.5703125" style="136" customWidth="1"/>
    <col min="3852" max="3852" width="10.28515625" style="136" customWidth="1"/>
    <col min="3853" max="3853" width="5.42578125" style="136" customWidth="1"/>
    <col min="3854" max="3854" width="23.85546875" style="136" customWidth="1"/>
    <col min="3855" max="4096" width="9.140625" style="136"/>
    <col min="4097" max="4097" width="0" style="136" hidden="1" customWidth="1"/>
    <col min="4098" max="4098" width="16.140625" style="136" customWidth="1"/>
    <col min="4099" max="4099" width="1.140625" style="136" customWidth="1"/>
    <col min="4100" max="4100" width="12" style="136" customWidth="1"/>
    <col min="4101" max="4101" width="4.42578125" style="136" customWidth="1"/>
    <col min="4102" max="4102" width="2.5703125" style="136" customWidth="1"/>
    <col min="4103" max="4103" width="17.85546875" style="136" customWidth="1"/>
    <col min="4104" max="4104" width="1.28515625" style="136" customWidth="1"/>
    <col min="4105" max="4105" width="10.42578125" style="136" customWidth="1"/>
    <col min="4106" max="4106" width="4.28515625" style="136" customWidth="1"/>
    <col min="4107" max="4107" width="1.5703125" style="136" customWidth="1"/>
    <col min="4108" max="4108" width="10.28515625" style="136" customWidth="1"/>
    <col min="4109" max="4109" width="5.42578125" style="136" customWidth="1"/>
    <col min="4110" max="4110" width="23.85546875" style="136" customWidth="1"/>
    <col min="4111" max="4352" width="9.140625" style="136"/>
    <col min="4353" max="4353" width="0" style="136" hidden="1" customWidth="1"/>
    <col min="4354" max="4354" width="16.140625" style="136" customWidth="1"/>
    <col min="4355" max="4355" width="1.140625" style="136" customWidth="1"/>
    <col min="4356" max="4356" width="12" style="136" customWidth="1"/>
    <col min="4357" max="4357" width="4.42578125" style="136" customWidth="1"/>
    <col min="4358" max="4358" width="2.5703125" style="136" customWidth="1"/>
    <col min="4359" max="4359" width="17.85546875" style="136" customWidth="1"/>
    <col min="4360" max="4360" width="1.28515625" style="136" customWidth="1"/>
    <col min="4361" max="4361" width="10.42578125" style="136" customWidth="1"/>
    <col min="4362" max="4362" width="4.28515625" style="136" customWidth="1"/>
    <col min="4363" max="4363" width="1.5703125" style="136" customWidth="1"/>
    <col min="4364" max="4364" width="10.28515625" style="136" customWidth="1"/>
    <col min="4365" max="4365" width="5.42578125" style="136" customWidth="1"/>
    <col min="4366" max="4366" width="23.85546875" style="136" customWidth="1"/>
    <col min="4367" max="4608" width="9.140625" style="136"/>
    <col min="4609" max="4609" width="0" style="136" hidden="1" customWidth="1"/>
    <col min="4610" max="4610" width="16.140625" style="136" customWidth="1"/>
    <col min="4611" max="4611" width="1.140625" style="136" customWidth="1"/>
    <col min="4612" max="4612" width="12" style="136" customWidth="1"/>
    <col min="4613" max="4613" width="4.42578125" style="136" customWidth="1"/>
    <col min="4614" max="4614" width="2.5703125" style="136" customWidth="1"/>
    <col min="4615" max="4615" width="17.85546875" style="136" customWidth="1"/>
    <col min="4616" max="4616" width="1.28515625" style="136" customWidth="1"/>
    <col min="4617" max="4617" width="10.42578125" style="136" customWidth="1"/>
    <col min="4618" max="4618" width="4.28515625" style="136" customWidth="1"/>
    <col min="4619" max="4619" width="1.5703125" style="136" customWidth="1"/>
    <col min="4620" max="4620" width="10.28515625" style="136" customWidth="1"/>
    <col min="4621" max="4621" width="5.42578125" style="136" customWidth="1"/>
    <col min="4622" max="4622" width="23.85546875" style="136" customWidth="1"/>
    <col min="4623" max="4864" width="9.140625" style="136"/>
    <col min="4865" max="4865" width="0" style="136" hidden="1" customWidth="1"/>
    <col min="4866" max="4866" width="16.140625" style="136" customWidth="1"/>
    <col min="4867" max="4867" width="1.140625" style="136" customWidth="1"/>
    <col min="4868" max="4868" width="12" style="136" customWidth="1"/>
    <col min="4869" max="4869" width="4.42578125" style="136" customWidth="1"/>
    <col min="4870" max="4870" width="2.5703125" style="136" customWidth="1"/>
    <col min="4871" max="4871" width="17.85546875" style="136" customWidth="1"/>
    <col min="4872" max="4872" width="1.28515625" style="136" customWidth="1"/>
    <col min="4873" max="4873" width="10.42578125" style="136" customWidth="1"/>
    <col min="4874" max="4874" width="4.28515625" style="136" customWidth="1"/>
    <col min="4875" max="4875" width="1.5703125" style="136" customWidth="1"/>
    <col min="4876" max="4876" width="10.28515625" style="136" customWidth="1"/>
    <col min="4877" max="4877" width="5.42578125" style="136" customWidth="1"/>
    <col min="4878" max="4878" width="23.85546875" style="136" customWidth="1"/>
    <col min="4879" max="5120" width="9.140625" style="136"/>
    <col min="5121" max="5121" width="0" style="136" hidden="1" customWidth="1"/>
    <col min="5122" max="5122" width="16.140625" style="136" customWidth="1"/>
    <col min="5123" max="5123" width="1.140625" style="136" customWidth="1"/>
    <col min="5124" max="5124" width="12" style="136" customWidth="1"/>
    <col min="5125" max="5125" width="4.42578125" style="136" customWidth="1"/>
    <col min="5126" max="5126" width="2.5703125" style="136" customWidth="1"/>
    <col min="5127" max="5127" width="17.85546875" style="136" customWidth="1"/>
    <col min="5128" max="5128" width="1.28515625" style="136" customWidth="1"/>
    <col min="5129" max="5129" width="10.42578125" style="136" customWidth="1"/>
    <col min="5130" max="5130" width="4.28515625" style="136" customWidth="1"/>
    <col min="5131" max="5131" width="1.5703125" style="136" customWidth="1"/>
    <col min="5132" max="5132" width="10.28515625" style="136" customWidth="1"/>
    <col min="5133" max="5133" width="5.42578125" style="136" customWidth="1"/>
    <col min="5134" max="5134" width="23.85546875" style="136" customWidth="1"/>
    <col min="5135" max="5376" width="9.140625" style="136"/>
    <col min="5377" max="5377" width="0" style="136" hidden="1" customWidth="1"/>
    <col min="5378" max="5378" width="16.140625" style="136" customWidth="1"/>
    <col min="5379" max="5379" width="1.140625" style="136" customWidth="1"/>
    <col min="5380" max="5380" width="12" style="136" customWidth="1"/>
    <col min="5381" max="5381" width="4.42578125" style="136" customWidth="1"/>
    <col min="5382" max="5382" width="2.5703125" style="136" customWidth="1"/>
    <col min="5383" max="5383" width="17.85546875" style="136" customWidth="1"/>
    <col min="5384" max="5384" width="1.28515625" style="136" customWidth="1"/>
    <col min="5385" max="5385" width="10.42578125" style="136" customWidth="1"/>
    <col min="5386" max="5386" width="4.28515625" style="136" customWidth="1"/>
    <col min="5387" max="5387" width="1.5703125" style="136" customWidth="1"/>
    <col min="5388" max="5388" width="10.28515625" style="136" customWidth="1"/>
    <col min="5389" max="5389" width="5.42578125" style="136" customWidth="1"/>
    <col min="5390" max="5390" width="23.85546875" style="136" customWidth="1"/>
    <col min="5391" max="5632" width="9.140625" style="136"/>
    <col min="5633" max="5633" width="0" style="136" hidden="1" customWidth="1"/>
    <col min="5634" max="5634" width="16.140625" style="136" customWidth="1"/>
    <col min="5635" max="5635" width="1.140625" style="136" customWidth="1"/>
    <col min="5636" max="5636" width="12" style="136" customWidth="1"/>
    <col min="5637" max="5637" width="4.42578125" style="136" customWidth="1"/>
    <col min="5638" max="5638" width="2.5703125" style="136" customWidth="1"/>
    <col min="5639" max="5639" width="17.85546875" style="136" customWidth="1"/>
    <col min="5640" max="5640" width="1.28515625" style="136" customWidth="1"/>
    <col min="5641" max="5641" width="10.42578125" style="136" customWidth="1"/>
    <col min="5642" max="5642" width="4.28515625" style="136" customWidth="1"/>
    <col min="5643" max="5643" width="1.5703125" style="136" customWidth="1"/>
    <col min="5644" max="5644" width="10.28515625" style="136" customWidth="1"/>
    <col min="5645" max="5645" width="5.42578125" style="136" customWidth="1"/>
    <col min="5646" max="5646" width="23.85546875" style="136" customWidth="1"/>
    <col min="5647" max="5888" width="9.140625" style="136"/>
    <col min="5889" max="5889" width="0" style="136" hidden="1" customWidth="1"/>
    <col min="5890" max="5890" width="16.140625" style="136" customWidth="1"/>
    <col min="5891" max="5891" width="1.140625" style="136" customWidth="1"/>
    <col min="5892" max="5892" width="12" style="136" customWidth="1"/>
    <col min="5893" max="5893" width="4.42578125" style="136" customWidth="1"/>
    <col min="5894" max="5894" width="2.5703125" style="136" customWidth="1"/>
    <col min="5895" max="5895" width="17.85546875" style="136" customWidth="1"/>
    <col min="5896" max="5896" width="1.28515625" style="136" customWidth="1"/>
    <col min="5897" max="5897" width="10.42578125" style="136" customWidth="1"/>
    <col min="5898" max="5898" width="4.28515625" style="136" customWidth="1"/>
    <col min="5899" max="5899" width="1.5703125" style="136" customWidth="1"/>
    <col min="5900" max="5900" width="10.28515625" style="136" customWidth="1"/>
    <col min="5901" max="5901" width="5.42578125" style="136" customWidth="1"/>
    <col min="5902" max="5902" width="23.85546875" style="136" customWidth="1"/>
    <col min="5903" max="6144" width="9.140625" style="136"/>
    <col min="6145" max="6145" width="0" style="136" hidden="1" customWidth="1"/>
    <col min="6146" max="6146" width="16.140625" style="136" customWidth="1"/>
    <col min="6147" max="6147" width="1.140625" style="136" customWidth="1"/>
    <col min="6148" max="6148" width="12" style="136" customWidth="1"/>
    <col min="6149" max="6149" width="4.42578125" style="136" customWidth="1"/>
    <col min="6150" max="6150" width="2.5703125" style="136" customWidth="1"/>
    <col min="6151" max="6151" width="17.85546875" style="136" customWidth="1"/>
    <col min="6152" max="6152" width="1.28515625" style="136" customWidth="1"/>
    <col min="6153" max="6153" width="10.42578125" style="136" customWidth="1"/>
    <col min="6154" max="6154" width="4.28515625" style="136" customWidth="1"/>
    <col min="6155" max="6155" width="1.5703125" style="136" customWidth="1"/>
    <col min="6156" max="6156" width="10.28515625" style="136" customWidth="1"/>
    <col min="6157" max="6157" width="5.42578125" style="136" customWidth="1"/>
    <col min="6158" max="6158" width="23.85546875" style="136" customWidth="1"/>
    <col min="6159" max="6400" width="9.140625" style="136"/>
    <col min="6401" max="6401" width="0" style="136" hidden="1" customWidth="1"/>
    <col min="6402" max="6402" width="16.140625" style="136" customWidth="1"/>
    <col min="6403" max="6403" width="1.140625" style="136" customWidth="1"/>
    <col min="6404" max="6404" width="12" style="136" customWidth="1"/>
    <col min="6405" max="6405" width="4.42578125" style="136" customWidth="1"/>
    <col min="6406" max="6406" width="2.5703125" style="136" customWidth="1"/>
    <col min="6407" max="6407" width="17.85546875" style="136" customWidth="1"/>
    <col min="6408" max="6408" width="1.28515625" style="136" customWidth="1"/>
    <col min="6409" max="6409" width="10.42578125" style="136" customWidth="1"/>
    <col min="6410" max="6410" width="4.28515625" style="136" customWidth="1"/>
    <col min="6411" max="6411" width="1.5703125" style="136" customWidth="1"/>
    <col min="6412" max="6412" width="10.28515625" style="136" customWidth="1"/>
    <col min="6413" max="6413" width="5.42578125" style="136" customWidth="1"/>
    <col min="6414" max="6414" width="23.85546875" style="136" customWidth="1"/>
    <col min="6415" max="6656" width="9.140625" style="136"/>
    <col min="6657" max="6657" width="0" style="136" hidden="1" customWidth="1"/>
    <col min="6658" max="6658" width="16.140625" style="136" customWidth="1"/>
    <col min="6659" max="6659" width="1.140625" style="136" customWidth="1"/>
    <col min="6660" max="6660" width="12" style="136" customWidth="1"/>
    <col min="6661" max="6661" width="4.42578125" style="136" customWidth="1"/>
    <col min="6662" max="6662" width="2.5703125" style="136" customWidth="1"/>
    <col min="6663" max="6663" width="17.85546875" style="136" customWidth="1"/>
    <col min="6664" max="6664" width="1.28515625" style="136" customWidth="1"/>
    <col min="6665" max="6665" width="10.42578125" style="136" customWidth="1"/>
    <col min="6666" max="6666" width="4.28515625" style="136" customWidth="1"/>
    <col min="6667" max="6667" width="1.5703125" style="136" customWidth="1"/>
    <col min="6668" max="6668" width="10.28515625" style="136" customWidth="1"/>
    <col min="6669" max="6669" width="5.42578125" style="136" customWidth="1"/>
    <col min="6670" max="6670" width="23.85546875" style="136" customWidth="1"/>
    <col min="6671" max="6912" width="9.140625" style="136"/>
    <col min="6913" max="6913" width="0" style="136" hidden="1" customWidth="1"/>
    <col min="6914" max="6914" width="16.140625" style="136" customWidth="1"/>
    <col min="6915" max="6915" width="1.140625" style="136" customWidth="1"/>
    <col min="6916" max="6916" width="12" style="136" customWidth="1"/>
    <col min="6917" max="6917" width="4.42578125" style="136" customWidth="1"/>
    <col min="6918" max="6918" width="2.5703125" style="136" customWidth="1"/>
    <col min="6919" max="6919" width="17.85546875" style="136" customWidth="1"/>
    <col min="6920" max="6920" width="1.28515625" style="136" customWidth="1"/>
    <col min="6921" max="6921" width="10.42578125" style="136" customWidth="1"/>
    <col min="6922" max="6922" width="4.28515625" style="136" customWidth="1"/>
    <col min="6923" max="6923" width="1.5703125" style="136" customWidth="1"/>
    <col min="6924" max="6924" width="10.28515625" style="136" customWidth="1"/>
    <col min="6925" max="6925" width="5.42578125" style="136" customWidth="1"/>
    <col min="6926" max="6926" width="23.85546875" style="136" customWidth="1"/>
    <col min="6927" max="7168" width="9.140625" style="136"/>
    <col min="7169" max="7169" width="0" style="136" hidden="1" customWidth="1"/>
    <col min="7170" max="7170" width="16.140625" style="136" customWidth="1"/>
    <col min="7171" max="7171" width="1.140625" style="136" customWidth="1"/>
    <col min="7172" max="7172" width="12" style="136" customWidth="1"/>
    <col min="7173" max="7173" width="4.42578125" style="136" customWidth="1"/>
    <col min="7174" max="7174" width="2.5703125" style="136" customWidth="1"/>
    <col min="7175" max="7175" width="17.85546875" style="136" customWidth="1"/>
    <col min="7176" max="7176" width="1.28515625" style="136" customWidth="1"/>
    <col min="7177" max="7177" width="10.42578125" style="136" customWidth="1"/>
    <col min="7178" max="7178" width="4.28515625" style="136" customWidth="1"/>
    <col min="7179" max="7179" width="1.5703125" style="136" customWidth="1"/>
    <col min="7180" max="7180" width="10.28515625" style="136" customWidth="1"/>
    <col min="7181" max="7181" width="5.42578125" style="136" customWidth="1"/>
    <col min="7182" max="7182" width="23.85546875" style="136" customWidth="1"/>
    <col min="7183" max="7424" width="9.140625" style="136"/>
    <col min="7425" max="7425" width="0" style="136" hidden="1" customWidth="1"/>
    <col min="7426" max="7426" width="16.140625" style="136" customWidth="1"/>
    <col min="7427" max="7427" width="1.140625" style="136" customWidth="1"/>
    <col min="7428" max="7428" width="12" style="136" customWidth="1"/>
    <col min="7429" max="7429" width="4.42578125" style="136" customWidth="1"/>
    <col min="7430" max="7430" width="2.5703125" style="136" customWidth="1"/>
    <col min="7431" max="7431" width="17.85546875" style="136" customWidth="1"/>
    <col min="7432" max="7432" width="1.28515625" style="136" customWidth="1"/>
    <col min="7433" max="7433" width="10.42578125" style="136" customWidth="1"/>
    <col min="7434" max="7434" width="4.28515625" style="136" customWidth="1"/>
    <col min="7435" max="7435" width="1.5703125" style="136" customWidth="1"/>
    <col min="7436" max="7436" width="10.28515625" style="136" customWidth="1"/>
    <col min="7437" max="7437" width="5.42578125" style="136" customWidth="1"/>
    <col min="7438" max="7438" width="23.85546875" style="136" customWidth="1"/>
    <col min="7439" max="7680" width="9.140625" style="136"/>
    <col min="7681" max="7681" width="0" style="136" hidden="1" customWidth="1"/>
    <col min="7682" max="7682" width="16.140625" style="136" customWidth="1"/>
    <col min="7683" max="7683" width="1.140625" style="136" customWidth="1"/>
    <col min="7684" max="7684" width="12" style="136" customWidth="1"/>
    <col min="7685" max="7685" width="4.42578125" style="136" customWidth="1"/>
    <col min="7686" max="7686" width="2.5703125" style="136" customWidth="1"/>
    <col min="7687" max="7687" width="17.85546875" style="136" customWidth="1"/>
    <col min="7688" max="7688" width="1.28515625" style="136" customWidth="1"/>
    <col min="7689" max="7689" width="10.42578125" style="136" customWidth="1"/>
    <col min="7690" max="7690" width="4.28515625" style="136" customWidth="1"/>
    <col min="7691" max="7691" width="1.5703125" style="136" customWidth="1"/>
    <col min="7692" max="7692" width="10.28515625" style="136" customWidth="1"/>
    <col min="7693" max="7693" width="5.42578125" style="136" customWidth="1"/>
    <col min="7694" max="7694" width="23.85546875" style="136" customWidth="1"/>
    <col min="7695" max="7936" width="9.140625" style="136"/>
    <col min="7937" max="7937" width="0" style="136" hidden="1" customWidth="1"/>
    <col min="7938" max="7938" width="16.140625" style="136" customWidth="1"/>
    <col min="7939" max="7939" width="1.140625" style="136" customWidth="1"/>
    <col min="7940" max="7940" width="12" style="136" customWidth="1"/>
    <col min="7941" max="7941" width="4.42578125" style="136" customWidth="1"/>
    <col min="7942" max="7942" width="2.5703125" style="136" customWidth="1"/>
    <col min="7943" max="7943" width="17.85546875" style="136" customWidth="1"/>
    <col min="7944" max="7944" width="1.28515625" style="136" customWidth="1"/>
    <col min="7945" max="7945" width="10.42578125" style="136" customWidth="1"/>
    <col min="7946" max="7946" width="4.28515625" style="136" customWidth="1"/>
    <col min="7947" max="7947" width="1.5703125" style="136" customWidth="1"/>
    <col min="7948" max="7948" width="10.28515625" style="136" customWidth="1"/>
    <col min="7949" max="7949" width="5.42578125" style="136" customWidth="1"/>
    <col min="7950" max="7950" width="23.85546875" style="136" customWidth="1"/>
    <col min="7951" max="8192" width="9.140625" style="136"/>
    <col min="8193" max="8193" width="0" style="136" hidden="1" customWidth="1"/>
    <col min="8194" max="8194" width="16.140625" style="136" customWidth="1"/>
    <col min="8195" max="8195" width="1.140625" style="136" customWidth="1"/>
    <col min="8196" max="8196" width="12" style="136" customWidth="1"/>
    <col min="8197" max="8197" width="4.42578125" style="136" customWidth="1"/>
    <col min="8198" max="8198" width="2.5703125" style="136" customWidth="1"/>
    <col min="8199" max="8199" width="17.85546875" style="136" customWidth="1"/>
    <col min="8200" max="8200" width="1.28515625" style="136" customWidth="1"/>
    <col min="8201" max="8201" width="10.42578125" style="136" customWidth="1"/>
    <col min="8202" max="8202" width="4.28515625" style="136" customWidth="1"/>
    <col min="8203" max="8203" width="1.5703125" style="136" customWidth="1"/>
    <col min="8204" max="8204" width="10.28515625" style="136" customWidth="1"/>
    <col min="8205" max="8205" width="5.42578125" style="136" customWidth="1"/>
    <col min="8206" max="8206" width="23.85546875" style="136" customWidth="1"/>
    <col min="8207" max="8448" width="9.140625" style="136"/>
    <col min="8449" max="8449" width="0" style="136" hidden="1" customWidth="1"/>
    <col min="8450" max="8450" width="16.140625" style="136" customWidth="1"/>
    <col min="8451" max="8451" width="1.140625" style="136" customWidth="1"/>
    <col min="8452" max="8452" width="12" style="136" customWidth="1"/>
    <col min="8453" max="8453" width="4.42578125" style="136" customWidth="1"/>
    <col min="8454" max="8454" width="2.5703125" style="136" customWidth="1"/>
    <col min="8455" max="8455" width="17.85546875" style="136" customWidth="1"/>
    <col min="8456" max="8456" width="1.28515625" style="136" customWidth="1"/>
    <col min="8457" max="8457" width="10.42578125" style="136" customWidth="1"/>
    <col min="8458" max="8458" width="4.28515625" style="136" customWidth="1"/>
    <col min="8459" max="8459" width="1.5703125" style="136" customWidth="1"/>
    <col min="8460" max="8460" width="10.28515625" style="136" customWidth="1"/>
    <col min="8461" max="8461" width="5.42578125" style="136" customWidth="1"/>
    <col min="8462" max="8462" width="23.85546875" style="136" customWidth="1"/>
    <col min="8463" max="8704" width="9.140625" style="136"/>
    <col min="8705" max="8705" width="0" style="136" hidden="1" customWidth="1"/>
    <col min="8706" max="8706" width="16.140625" style="136" customWidth="1"/>
    <col min="8707" max="8707" width="1.140625" style="136" customWidth="1"/>
    <col min="8708" max="8708" width="12" style="136" customWidth="1"/>
    <col min="8709" max="8709" width="4.42578125" style="136" customWidth="1"/>
    <col min="8710" max="8710" width="2.5703125" style="136" customWidth="1"/>
    <col min="8711" max="8711" width="17.85546875" style="136" customWidth="1"/>
    <col min="8712" max="8712" width="1.28515625" style="136" customWidth="1"/>
    <col min="8713" max="8713" width="10.42578125" style="136" customWidth="1"/>
    <col min="8714" max="8714" width="4.28515625" style="136" customWidth="1"/>
    <col min="8715" max="8715" width="1.5703125" style="136" customWidth="1"/>
    <col min="8716" max="8716" width="10.28515625" style="136" customWidth="1"/>
    <col min="8717" max="8717" width="5.42578125" style="136" customWidth="1"/>
    <col min="8718" max="8718" width="23.85546875" style="136" customWidth="1"/>
    <col min="8719" max="8960" width="9.140625" style="136"/>
    <col min="8961" max="8961" width="0" style="136" hidden="1" customWidth="1"/>
    <col min="8962" max="8962" width="16.140625" style="136" customWidth="1"/>
    <col min="8963" max="8963" width="1.140625" style="136" customWidth="1"/>
    <col min="8964" max="8964" width="12" style="136" customWidth="1"/>
    <col min="8965" max="8965" width="4.42578125" style="136" customWidth="1"/>
    <col min="8966" max="8966" width="2.5703125" style="136" customWidth="1"/>
    <col min="8967" max="8967" width="17.85546875" style="136" customWidth="1"/>
    <col min="8968" max="8968" width="1.28515625" style="136" customWidth="1"/>
    <col min="8969" max="8969" width="10.42578125" style="136" customWidth="1"/>
    <col min="8970" max="8970" width="4.28515625" style="136" customWidth="1"/>
    <col min="8971" max="8971" width="1.5703125" style="136" customWidth="1"/>
    <col min="8972" max="8972" width="10.28515625" style="136" customWidth="1"/>
    <col min="8973" max="8973" width="5.42578125" style="136" customWidth="1"/>
    <col min="8974" max="8974" width="23.85546875" style="136" customWidth="1"/>
    <col min="8975" max="9216" width="9.140625" style="136"/>
    <col min="9217" max="9217" width="0" style="136" hidden="1" customWidth="1"/>
    <col min="9218" max="9218" width="16.140625" style="136" customWidth="1"/>
    <col min="9219" max="9219" width="1.140625" style="136" customWidth="1"/>
    <col min="9220" max="9220" width="12" style="136" customWidth="1"/>
    <col min="9221" max="9221" width="4.42578125" style="136" customWidth="1"/>
    <col min="9222" max="9222" width="2.5703125" style="136" customWidth="1"/>
    <col min="9223" max="9223" width="17.85546875" style="136" customWidth="1"/>
    <col min="9224" max="9224" width="1.28515625" style="136" customWidth="1"/>
    <col min="9225" max="9225" width="10.42578125" style="136" customWidth="1"/>
    <col min="9226" max="9226" width="4.28515625" style="136" customWidth="1"/>
    <col min="9227" max="9227" width="1.5703125" style="136" customWidth="1"/>
    <col min="9228" max="9228" width="10.28515625" style="136" customWidth="1"/>
    <col min="9229" max="9229" width="5.42578125" style="136" customWidth="1"/>
    <col min="9230" max="9230" width="23.85546875" style="136" customWidth="1"/>
    <col min="9231" max="9472" width="9.140625" style="136"/>
    <col min="9473" max="9473" width="0" style="136" hidden="1" customWidth="1"/>
    <col min="9474" max="9474" width="16.140625" style="136" customWidth="1"/>
    <col min="9475" max="9475" width="1.140625" style="136" customWidth="1"/>
    <col min="9476" max="9476" width="12" style="136" customWidth="1"/>
    <col min="9477" max="9477" width="4.42578125" style="136" customWidth="1"/>
    <col min="9478" max="9478" width="2.5703125" style="136" customWidth="1"/>
    <col min="9479" max="9479" width="17.85546875" style="136" customWidth="1"/>
    <col min="9480" max="9480" width="1.28515625" style="136" customWidth="1"/>
    <col min="9481" max="9481" width="10.42578125" style="136" customWidth="1"/>
    <col min="9482" max="9482" width="4.28515625" style="136" customWidth="1"/>
    <col min="9483" max="9483" width="1.5703125" style="136" customWidth="1"/>
    <col min="9484" max="9484" width="10.28515625" style="136" customWidth="1"/>
    <col min="9485" max="9485" width="5.42578125" style="136" customWidth="1"/>
    <col min="9486" max="9486" width="23.85546875" style="136" customWidth="1"/>
    <col min="9487" max="9728" width="9.140625" style="136"/>
    <col min="9729" max="9729" width="0" style="136" hidden="1" customWidth="1"/>
    <col min="9730" max="9730" width="16.140625" style="136" customWidth="1"/>
    <col min="9731" max="9731" width="1.140625" style="136" customWidth="1"/>
    <col min="9732" max="9732" width="12" style="136" customWidth="1"/>
    <col min="9733" max="9733" width="4.42578125" style="136" customWidth="1"/>
    <col min="9734" max="9734" width="2.5703125" style="136" customWidth="1"/>
    <col min="9735" max="9735" width="17.85546875" style="136" customWidth="1"/>
    <col min="9736" max="9736" width="1.28515625" style="136" customWidth="1"/>
    <col min="9737" max="9737" width="10.42578125" style="136" customWidth="1"/>
    <col min="9738" max="9738" width="4.28515625" style="136" customWidth="1"/>
    <col min="9739" max="9739" width="1.5703125" style="136" customWidth="1"/>
    <col min="9740" max="9740" width="10.28515625" style="136" customWidth="1"/>
    <col min="9741" max="9741" width="5.42578125" style="136" customWidth="1"/>
    <col min="9742" max="9742" width="23.85546875" style="136" customWidth="1"/>
    <col min="9743" max="9984" width="9.140625" style="136"/>
    <col min="9985" max="9985" width="0" style="136" hidden="1" customWidth="1"/>
    <col min="9986" max="9986" width="16.140625" style="136" customWidth="1"/>
    <col min="9987" max="9987" width="1.140625" style="136" customWidth="1"/>
    <col min="9988" max="9988" width="12" style="136" customWidth="1"/>
    <col min="9989" max="9989" width="4.42578125" style="136" customWidth="1"/>
    <col min="9990" max="9990" width="2.5703125" style="136" customWidth="1"/>
    <col min="9991" max="9991" width="17.85546875" style="136" customWidth="1"/>
    <col min="9992" max="9992" width="1.28515625" style="136" customWidth="1"/>
    <col min="9993" max="9993" width="10.42578125" style="136" customWidth="1"/>
    <col min="9994" max="9994" width="4.28515625" style="136" customWidth="1"/>
    <col min="9995" max="9995" width="1.5703125" style="136" customWidth="1"/>
    <col min="9996" max="9996" width="10.28515625" style="136" customWidth="1"/>
    <col min="9997" max="9997" width="5.42578125" style="136" customWidth="1"/>
    <col min="9998" max="9998" width="23.85546875" style="136" customWidth="1"/>
    <col min="9999" max="10240" width="9.140625" style="136"/>
    <col min="10241" max="10241" width="0" style="136" hidden="1" customWidth="1"/>
    <col min="10242" max="10242" width="16.140625" style="136" customWidth="1"/>
    <col min="10243" max="10243" width="1.140625" style="136" customWidth="1"/>
    <col min="10244" max="10244" width="12" style="136" customWidth="1"/>
    <col min="10245" max="10245" width="4.42578125" style="136" customWidth="1"/>
    <col min="10246" max="10246" width="2.5703125" style="136" customWidth="1"/>
    <col min="10247" max="10247" width="17.85546875" style="136" customWidth="1"/>
    <col min="10248" max="10248" width="1.28515625" style="136" customWidth="1"/>
    <col min="10249" max="10249" width="10.42578125" style="136" customWidth="1"/>
    <col min="10250" max="10250" width="4.28515625" style="136" customWidth="1"/>
    <col min="10251" max="10251" width="1.5703125" style="136" customWidth="1"/>
    <col min="10252" max="10252" width="10.28515625" style="136" customWidth="1"/>
    <col min="10253" max="10253" width="5.42578125" style="136" customWidth="1"/>
    <col min="10254" max="10254" width="23.85546875" style="136" customWidth="1"/>
    <col min="10255" max="10496" width="9.140625" style="136"/>
    <col min="10497" max="10497" width="0" style="136" hidden="1" customWidth="1"/>
    <col min="10498" max="10498" width="16.140625" style="136" customWidth="1"/>
    <col min="10499" max="10499" width="1.140625" style="136" customWidth="1"/>
    <col min="10500" max="10500" width="12" style="136" customWidth="1"/>
    <col min="10501" max="10501" width="4.42578125" style="136" customWidth="1"/>
    <col min="10502" max="10502" width="2.5703125" style="136" customWidth="1"/>
    <col min="10503" max="10503" width="17.85546875" style="136" customWidth="1"/>
    <col min="10504" max="10504" width="1.28515625" style="136" customWidth="1"/>
    <col min="10505" max="10505" width="10.42578125" style="136" customWidth="1"/>
    <col min="10506" max="10506" width="4.28515625" style="136" customWidth="1"/>
    <col min="10507" max="10507" width="1.5703125" style="136" customWidth="1"/>
    <col min="10508" max="10508" width="10.28515625" style="136" customWidth="1"/>
    <col min="10509" max="10509" width="5.42578125" style="136" customWidth="1"/>
    <col min="10510" max="10510" width="23.85546875" style="136" customWidth="1"/>
    <col min="10511" max="10752" width="9.140625" style="136"/>
    <col min="10753" max="10753" width="0" style="136" hidden="1" customWidth="1"/>
    <col min="10754" max="10754" width="16.140625" style="136" customWidth="1"/>
    <col min="10755" max="10755" width="1.140625" style="136" customWidth="1"/>
    <col min="10756" max="10756" width="12" style="136" customWidth="1"/>
    <col min="10757" max="10757" width="4.42578125" style="136" customWidth="1"/>
    <col min="10758" max="10758" width="2.5703125" style="136" customWidth="1"/>
    <col min="10759" max="10759" width="17.85546875" style="136" customWidth="1"/>
    <col min="10760" max="10760" width="1.28515625" style="136" customWidth="1"/>
    <col min="10761" max="10761" width="10.42578125" style="136" customWidth="1"/>
    <col min="10762" max="10762" width="4.28515625" style="136" customWidth="1"/>
    <col min="10763" max="10763" width="1.5703125" style="136" customWidth="1"/>
    <col min="10764" max="10764" width="10.28515625" style="136" customWidth="1"/>
    <col min="10765" max="10765" width="5.42578125" style="136" customWidth="1"/>
    <col min="10766" max="10766" width="23.85546875" style="136" customWidth="1"/>
    <col min="10767" max="11008" width="9.140625" style="136"/>
    <col min="11009" max="11009" width="0" style="136" hidden="1" customWidth="1"/>
    <col min="11010" max="11010" width="16.140625" style="136" customWidth="1"/>
    <col min="11011" max="11011" width="1.140625" style="136" customWidth="1"/>
    <col min="11012" max="11012" width="12" style="136" customWidth="1"/>
    <col min="11013" max="11013" width="4.42578125" style="136" customWidth="1"/>
    <col min="11014" max="11014" width="2.5703125" style="136" customWidth="1"/>
    <col min="11015" max="11015" width="17.85546875" style="136" customWidth="1"/>
    <col min="11016" max="11016" width="1.28515625" style="136" customWidth="1"/>
    <col min="11017" max="11017" width="10.42578125" style="136" customWidth="1"/>
    <col min="11018" max="11018" width="4.28515625" style="136" customWidth="1"/>
    <col min="11019" max="11019" width="1.5703125" style="136" customWidth="1"/>
    <col min="11020" max="11020" width="10.28515625" style="136" customWidth="1"/>
    <col min="11021" max="11021" width="5.42578125" style="136" customWidth="1"/>
    <col min="11022" max="11022" width="23.85546875" style="136" customWidth="1"/>
    <col min="11023" max="11264" width="9.140625" style="136"/>
    <col min="11265" max="11265" width="0" style="136" hidden="1" customWidth="1"/>
    <col min="11266" max="11266" width="16.140625" style="136" customWidth="1"/>
    <col min="11267" max="11267" width="1.140625" style="136" customWidth="1"/>
    <col min="11268" max="11268" width="12" style="136" customWidth="1"/>
    <col min="11269" max="11269" width="4.42578125" style="136" customWidth="1"/>
    <col min="11270" max="11270" width="2.5703125" style="136" customWidth="1"/>
    <col min="11271" max="11271" width="17.85546875" style="136" customWidth="1"/>
    <col min="11272" max="11272" width="1.28515625" style="136" customWidth="1"/>
    <col min="11273" max="11273" width="10.42578125" style="136" customWidth="1"/>
    <col min="11274" max="11274" width="4.28515625" style="136" customWidth="1"/>
    <col min="11275" max="11275" width="1.5703125" style="136" customWidth="1"/>
    <col min="11276" max="11276" width="10.28515625" style="136" customWidth="1"/>
    <col min="11277" max="11277" width="5.42578125" style="136" customWidth="1"/>
    <col min="11278" max="11278" width="23.85546875" style="136" customWidth="1"/>
    <col min="11279" max="11520" width="9.140625" style="136"/>
    <col min="11521" max="11521" width="0" style="136" hidden="1" customWidth="1"/>
    <col min="11522" max="11522" width="16.140625" style="136" customWidth="1"/>
    <col min="11523" max="11523" width="1.140625" style="136" customWidth="1"/>
    <col min="11524" max="11524" width="12" style="136" customWidth="1"/>
    <col min="11525" max="11525" width="4.42578125" style="136" customWidth="1"/>
    <col min="11526" max="11526" width="2.5703125" style="136" customWidth="1"/>
    <col min="11527" max="11527" width="17.85546875" style="136" customWidth="1"/>
    <col min="11528" max="11528" width="1.28515625" style="136" customWidth="1"/>
    <col min="11529" max="11529" width="10.42578125" style="136" customWidth="1"/>
    <col min="11530" max="11530" width="4.28515625" style="136" customWidth="1"/>
    <col min="11531" max="11531" width="1.5703125" style="136" customWidth="1"/>
    <col min="11532" max="11532" width="10.28515625" style="136" customWidth="1"/>
    <col min="11533" max="11533" width="5.42578125" style="136" customWidth="1"/>
    <col min="11534" max="11534" width="23.85546875" style="136" customWidth="1"/>
    <col min="11535" max="11776" width="9.140625" style="136"/>
    <col min="11777" max="11777" width="0" style="136" hidden="1" customWidth="1"/>
    <col min="11778" max="11778" width="16.140625" style="136" customWidth="1"/>
    <col min="11779" max="11779" width="1.140625" style="136" customWidth="1"/>
    <col min="11780" max="11780" width="12" style="136" customWidth="1"/>
    <col min="11781" max="11781" width="4.42578125" style="136" customWidth="1"/>
    <col min="11782" max="11782" width="2.5703125" style="136" customWidth="1"/>
    <col min="11783" max="11783" width="17.85546875" style="136" customWidth="1"/>
    <col min="11784" max="11784" width="1.28515625" style="136" customWidth="1"/>
    <col min="11785" max="11785" width="10.42578125" style="136" customWidth="1"/>
    <col min="11786" max="11786" width="4.28515625" style="136" customWidth="1"/>
    <col min="11787" max="11787" width="1.5703125" style="136" customWidth="1"/>
    <col min="11788" max="11788" width="10.28515625" style="136" customWidth="1"/>
    <col min="11789" max="11789" width="5.42578125" style="136" customWidth="1"/>
    <col min="11790" max="11790" width="23.85546875" style="136" customWidth="1"/>
    <col min="11791" max="12032" width="9.140625" style="136"/>
    <col min="12033" max="12033" width="0" style="136" hidden="1" customWidth="1"/>
    <col min="12034" max="12034" width="16.140625" style="136" customWidth="1"/>
    <col min="12035" max="12035" width="1.140625" style="136" customWidth="1"/>
    <col min="12036" max="12036" width="12" style="136" customWidth="1"/>
    <col min="12037" max="12037" width="4.42578125" style="136" customWidth="1"/>
    <col min="12038" max="12038" width="2.5703125" style="136" customWidth="1"/>
    <col min="12039" max="12039" width="17.85546875" style="136" customWidth="1"/>
    <col min="12040" max="12040" width="1.28515625" style="136" customWidth="1"/>
    <col min="12041" max="12041" width="10.42578125" style="136" customWidth="1"/>
    <col min="12042" max="12042" width="4.28515625" style="136" customWidth="1"/>
    <col min="12043" max="12043" width="1.5703125" style="136" customWidth="1"/>
    <col min="12044" max="12044" width="10.28515625" style="136" customWidth="1"/>
    <col min="12045" max="12045" width="5.42578125" style="136" customWidth="1"/>
    <col min="12046" max="12046" width="23.85546875" style="136" customWidth="1"/>
    <col min="12047" max="12288" width="9.140625" style="136"/>
    <col min="12289" max="12289" width="0" style="136" hidden="1" customWidth="1"/>
    <col min="12290" max="12290" width="16.140625" style="136" customWidth="1"/>
    <col min="12291" max="12291" width="1.140625" style="136" customWidth="1"/>
    <col min="12292" max="12292" width="12" style="136" customWidth="1"/>
    <col min="12293" max="12293" width="4.42578125" style="136" customWidth="1"/>
    <col min="12294" max="12294" width="2.5703125" style="136" customWidth="1"/>
    <col min="12295" max="12295" width="17.85546875" style="136" customWidth="1"/>
    <col min="12296" max="12296" width="1.28515625" style="136" customWidth="1"/>
    <col min="12297" max="12297" width="10.42578125" style="136" customWidth="1"/>
    <col min="12298" max="12298" width="4.28515625" style="136" customWidth="1"/>
    <col min="12299" max="12299" width="1.5703125" style="136" customWidth="1"/>
    <col min="12300" max="12300" width="10.28515625" style="136" customWidth="1"/>
    <col min="12301" max="12301" width="5.42578125" style="136" customWidth="1"/>
    <col min="12302" max="12302" width="23.85546875" style="136" customWidth="1"/>
    <col min="12303" max="12544" width="9.140625" style="136"/>
    <col min="12545" max="12545" width="0" style="136" hidden="1" customWidth="1"/>
    <col min="12546" max="12546" width="16.140625" style="136" customWidth="1"/>
    <col min="12547" max="12547" width="1.140625" style="136" customWidth="1"/>
    <col min="12548" max="12548" width="12" style="136" customWidth="1"/>
    <col min="12549" max="12549" width="4.42578125" style="136" customWidth="1"/>
    <col min="12550" max="12550" width="2.5703125" style="136" customWidth="1"/>
    <col min="12551" max="12551" width="17.85546875" style="136" customWidth="1"/>
    <col min="12552" max="12552" width="1.28515625" style="136" customWidth="1"/>
    <col min="12553" max="12553" width="10.42578125" style="136" customWidth="1"/>
    <col min="12554" max="12554" width="4.28515625" style="136" customWidth="1"/>
    <col min="12555" max="12555" width="1.5703125" style="136" customWidth="1"/>
    <col min="12556" max="12556" width="10.28515625" style="136" customWidth="1"/>
    <col min="12557" max="12557" width="5.42578125" style="136" customWidth="1"/>
    <col min="12558" max="12558" width="23.85546875" style="136" customWidth="1"/>
    <col min="12559" max="12800" width="9.140625" style="136"/>
    <col min="12801" max="12801" width="0" style="136" hidden="1" customWidth="1"/>
    <col min="12802" max="12802" width="16.140625" style="136" customWidth="1"/>
    <col min="12803" max="12803" width="1.140625" style="136" customWidth="1"/>
    <col min="12804" max="12804" width="12" style="136" customWidth="1"/>
    <col min="12805" max="12805" width="4.42578125" style="136" customWidth="1"/>
    <col min="12806" max="12806" width="2.5703125" style="136" customWidth="1"/>
    <col min="12807" max="12807" width="17.85546875" style="136" customWidth="1"/>
    <col min="12808" max="12808" width="1.28515625" style="136" customWidth="1"/>
    <col min="12809" max="12809" width="10.42578125" style="136" customWidth="1"/>
    <col min="12810" max="12810" width="4.28515625" style="136" customWidth="1"/>
    <col min="12811" max="12811" width="1.5703125" style="136" customWidth="1"/>
    <col min="12812" max="12812" width="10.28515625" style="136" customWidth="1"/>
    <col min="12813" max="12813" width="5.42578125" style="136" customWidth="1"/>
    <col min="12814" max="12814" width="23.85546875" style="136" customWidth="1"/>
    <col min="12815" max="13056" width="9.140625" style="136"/>
    <col min="13057" max="13057" width="0" style="136" hidden="1" customWidth="1"/>
    <col min="13058" max="13058" width="16.140625" style="136" customWidth="1"/>
    <col min="13059" max="13059" width="1.140625" style="136" customWidth="1"/>
    <col min="13060" max="13060" width="12" style="136" customWidth="1"/>
    <col min="13061" max="13061" width="4.42578125" style="136" customWidth="1"/>
    <col min="13062" max="13062" width="2.5703125" style="136" customWidth="1"/>
    <col min="13063" max="13063" width="17.85546875" style="136" customWidth="1"/>
    <col min="13064" max="13064" width="1.28515625" style="136" customWidth="1"/>
    <col min="13065" max="13065" width="10.42578125" style="136" customWidth="1"/>
    <col min="13066" max="13066" width="4.28515625" style="136" customWidth="1"/>
    <col min="13067" max="13067" width="1.5703125" style="136" customWidth="1"/>
    <col min="13068" max="13068" width="10.28515625" style="136" customWidth="1"/>
    <col min="13069" max="13069" width="5.42578125" style="136" customWidth="1"/>
    <col min="13070" max="13070" width="23.85546875" style="136" customWidth="1"/>
    <col min="13071" max="13312" width="9.140625" style="136"/>
    <col min="13313" max="13313" width="0" style="136" hidden="1" customWidth="1"/>
    <col min="13314" max="13314" width="16.140625" style="136" customWidth="1"/>
    <col min="13315" max="13315" width="1.140625" style="136" customWidth="1"/>
    <col min="13316" max="13316" width="12" style="136" customWidth="1"/>
    <col min="13317" max="13317" width="4.42578125" style="136" customWidth="1"/>
    <col min="13318" max="13318" width="2.5703125" style="136" customWidth="1"/>
    <col min="13319" max="13319" width="17.85546875" style="136" customWidth="1"/>
    <col min="13320" max="13320" width="1.28515625" style="136" customWidth="1"/>
    <col min="13321" max="13321" width="10.42578125" style="136" customWidth="1"/>
    <col min="13322" max="13322" width="4.28515625" style="136" customWidth="1"/>
    <col min="13323" max="13323" width="1.5703125" style="136" customWidth="1"/>
    <col min="13324" max="13324" width="10.28515625" style="136" customWidth="1"/>
    <col min="13325" max="13325" width="5.42578125" style="136" customWidth="1"/>
    <col min="13326" max="13326" width="23.85546875" style="136" customWidth="1"/>
    <col min="13327" max="13568" width="9.140625" style="136"/>
    <col min="13569" max="13569" width="0" style="136" hidden="1" customWidth="1"/>
    <col min="13570" max="13570" width="16.140625" style="136" customWidth="1"/>
    <col min="13571" max="13571" width="1.140625" style="136" customWidth="1"/>
    <col min="13572" max="13572" width="12" style="136" customWidth="1"/>
    <col min="13573" max="13573" width="4.42578125" style="136" customWidth="1"/>
    <col min="13574" max="13574" width="2.5703125" style="136" customWidth="1"/>
    <col min="13575" max="13575" width="17.85546875" style="136" customWidth="1"/>
    <col min="13576" max="13576" width="1.28515625" style="136" customWidth="1"/>
    <col min="13577" max="13577" width="10.42578125" style="136" customWidth="1"/>
    <col min="13578" max="13578" width="4.28515625" style="136" customWidth="1"/>
    <col min="13579" max="13579" width="1.5703125" style="136" customWidth="1"/>
    <col min="13580" max="13580" width="10.28515625" style="136" customWidth="1"/>
    <col min="13581" max="13581" width="5.42578125" style="136" customWidth="1"/>
    <col min="13582" max="13582" width="23.85546875" style="136" customWidth="1"/>
    <col min="13583" max="13824" width="9.140625" style="136"/>
    <col min="13825" max="13825" width="0" style="136" hidden="1" customWidth="1"/>
    <col min="13826" max="13826" width="16.140625" style="136" customWidth="1"/>
    <col min="13827" max="13827" width="1.140625" style="136" customWidth="1"/>
    <col min="13828" max="13828" width="12" style="136" customWidth="1"/>
    <col min="13829" max="13829" width="4.42578125" style="136" customWidth="1"/>
    <col min="13830" max="13830" width="2.5703125" style="136" customWidth="1"/>
    <col min="13831" max="13831" width="17.85546875" style="136" customWidth="1"/>
    <col min="13832" max="13832" width="1.28515625" style="136" customWidth="1"/>
    <col min="13833" max="13833" width="10.42578125" style="136" customWidth="1"/>
    <col min="13834" max="13834" width="4.28515625" style="136" customWidth="1"/>
    <col min="13835" max="13835" width="1.5703125" style="136" customWidth="1"/>
    <col min="13836" max="13836" width="10.28515625" style="136" customWidth="1"/>
    <col min="13837" max="13837" width="5.42578125" style="136" customWidth="1"/>
    <col min="13838" max="13838" width="23.85546875" style="136" customWidth="1"/>
    <col min="13839" max="14080" width="9.140625" style="136"/>
    <col min="14081" max="14081" width="0" style="136" hidden="1" customWidth="1"/>
    <col min="14082" max="14082" width="16.140625" style="136" customWidth="1"/>
    <col min="14083" max="14083" width="1.140625" style="136" customWidth="1"/>
    <col min="14084" max="14084" width="12" style="136" customWidth="1"/>
    <col min="14085" max="14085" width="4.42578125" style="136" customWidth="1"/>
    <col min="14086" max="14086" width="2.5703125" style="136" customWidth="1"/>
    <col min="14087" max="14087" width="17.85546875" style="136" customWidth="1"/>
    <col min="14088" max="14088" width="1.28515625" style="136" customWidth="1"/>
    <col min="14089" max="14089" width="10.42578125" style="136" customWidth="1"/>
    <col min="14090" max="14090" width="4.28515625" style="136" customWidth="1"/>
    <col min="14091" max="14091" width="1.5703125" style="136" customWidth="1"/>
    <col min="14092" max="14092" width="10.28515625" style="136" customWidth="1"/>
    <col min="14093" max="14093" width="5.42578125" style="136" customWidth="1"/>
    <col min="14094" max="14094" width="23.85546875" style="136" customWidth="1"/>
    <col min="14095" max="14336" width="9.140625" style="136"/>
    <col min="14337" max="14337" width="0" style="136" hidden="1" customWidth="1"/>
    <col min="14338" max="14338" width="16.140625" style="136" customWidth="1"/>
    <col min="14339" max="14339" width="1.140625" style="136" customWidth="1"/>
    <col min="14340" max="14340" width="12" style="136" customWidth="1"/>
    <col min="14341" max="14341" width="4.42578125" style="136" customWidth="1"/>
    <col min="14342" max="14342" width="2.5703125" style="136" customWidth="1"/>
    <col min="14343" max="14343" width="17.85546875" style="136" customWidth="1"/>
    <col min="14344" max="14344" width="1.28515625" style="136" customWidth="1"/>
    <col min="14345" max="14345" width="10.42578125" style="136" customWidth="1"/>
    <col min="14346" max="14346" width="4.28515625" style="136" customWidth="1"/>
    <col min="14347" max="14347" width="1.5703125" style="136" customWidth="1"/>
    <col min="14348" max="14348" width="10.28515625" style="136" customWidth="1"/>
    <col min="14349" max="14349" width="5.42578125" style="136" customWidth="1"/>
    <col min="14350" max="14350" width="23.85546875" style="136" customWidth="1"/>
    <col min="14351" max="14592" width="9.140625" style="136"/>
    <col min="14593" max="14593" width="0" style="136" hidden="1" customWidth="1"/>
    <col min="14594" max="14594" width="16.140625" style="136" customWidth="1"/>
    <col min="14595" max="14595" width="1.140625" style="136" customWidth="1"/>
    <col min="14596" max="14596" width="12" style="136" customWidth="1"/>
    <col min="14597" max="14597" width="4.42578125" style="136" customWidth="1"/>
    <col min="14598" max="14598" width="2.5703125" style="136" customWidth="1"/>
    <col min="14599" max="14599" width="17.85546875" style="136" customWidth="1"/>
    <col min="14600" max="14600" width="1.28515625" style="136" customWidth="1"/>
    <col min="14601" max="14601" width="10.42578125" style="136" customWidth="1"/>
    <col min="14602" max="14602" width="4.28515625" style="136" customWidth="1"/>
    <col min="14603" max="14603" width="1.5703125" style="136" customWidth="1"/>
    <col min="14604" max="14604" width="10.28515625" style="136" customWidth="1"/>
    <col min="14605" max="14605" width="5.42578125" style="136" customWidth="1"/>
    <col min="14606" max="14606" width="23.85546875" style="136" customWidth="1"/>
    <col min="14607" max="14848" width="9.140625" style="136"/>
    <col min="14849" max="14849" width="0" style="136" hidden="1" customWidth="1"/>
    <col min="14850" max="14850" width="16.140625" style="136" customWidth="1"/>
    <col min="14851" max="14851" width="1.140625" style="136" customWidth="1"/>
    <col min="14852" max="14852" width="12" style="136" customWidth="1"/>
    <col min="14853" max="14853" width="4.42578125" style="136" customWidth="1"/>
    <col min="14854" max="14854" width="2.5703125" style="136" customWidth="1"/>
    <col min="14855" max="14855" width="17.85546875" style="136" customWidth="1"/>
    <col min="14856" max="14856" width="1.28515625" style="136" customWidth="1"/>
    <col min="14857" max="14857" width="10.42578125" style="136" customWidth="1"/>
    <col min="14858" max="14858" width="4.28515625" style="136" customWidth="1"/>
    <col min="14859" max="14859" width="1.5703125" style="136" customWidth="1"/>
    <col min="14860" max="14860" width="10.28515625" style="136" customWidth="1"/>
    <col min="14861" max="14861" width="5.42578125" style="136" customWidth="1"/>
    <col min="14862" max="14862" width="23.85546875" style="136" customWidth="1"/>
    <col min="14863" max="15104" width="9.140625" style="136"/>
    <col min="15105" max="15105" width="0" style="136" hidden="1" customWidth="1"/>
    <col min="15106" max="15106" width="16.140625" style="136" customWidth="1"/>
    <col min="15107" max="15107" width="1.140625" style="136" customWidth="1"/>
    <col min="15108" max="15108" width="12" style="136" customWidth="1"/>
    <col min="15109" max="15109" width="4.42578125" style="136" customWidth="1"/>
    <col min="15110" max="15110" width="2.5703125" style="136" customWidth="1"/>
    <col min="15111" max="15111" width="17.85546875" style="136" customWidth="1"/>
    <col min="15112" max="15112" width="1.28515625" style="136" customWidth="1"/>
    <col min="15113" max="15113" width="10.42578125" style="136" customWidth="1"/>
    <col min="15114" max="15114" width="4.28515625" style="136" customWidth="1"/>
    <col min="15115" max="15115" width="1.5703125" style="136" customWidth="1"/>
    <col min="15116" max="15116" width="10.28515625" style="136" customWidth="1"/>
    <col min="15117" max="15117" width="5.42578125" style="136" customWidth="1"/>
    <col min="15118" max="15118" width="23.85546875" style="136" customWidth="1"/>
    <col min="15119" max="15360" width="9.140625" style="136"/>
    <col min="15361" max="15361" width="0" style="136" hidden="1" customWidth="1"/>
    <col min="15362" max="15362" width="16.140625" style="136" customWidth="1"/>
    <col min="15363" max="15363" width="1.140625" style="136" customWidth="1"/>
    <col min="15364" max="15364" width="12" style="136" customWidth="1"/>
    <col min="15365" max="15365" width="4.42578125" style="136" customWidth="1"/>
    <col min="15366" max="15366" width="2.5703125" style="136" customWidth="1"/>
    <col min="15367" max="15367" width="17.85546875" style="136" customWidth="1"/>
    <col min="15368" max="15368" width="1.28515625" style="136" customWidth="1"/>
    <col min="15369" max="15369" width="10.42578125" style="136" customWidth="1"/>
    <col min="15370" max="15370" width="4.28515625" style="136" customWidth="1"/>
    <col min="15371" max="15371" width="1.5703125" style="136" customWidth="1"/>
    <col min="15372" max="15372" width="10.28515625" style="136" customWidth="1"/>
    <col min="15373" max="15373" width="5.42578125" style="136" customWidth="1"/>
    <col min="15374" max="15374" width="23.85546875" style="136" customWidth="1"/>
    <col min="15375" max="15616" width="9.140625" style="136"/>
    <col min="15617" max="15617" width="0" style="136" hidden="1" customWidth="1"/>
    <col min="15618" max="15618" width="16.140625" style="136" customWidth="1"/>
    <col min="15619" max="15619" width="1.140625" style="136" customWidth="1"/>
    <col min="15620" max="15620" width="12" style="136" customWidth="1"/>
    <col min="15621" max="15621" width="4.42578125" style="136" customWidth="1"/>
    <col min="15622" max="15622" width="2.5703125" style="136" customWidth="1"/>
    <col min="15623" max="15623" width="17.85546875" style="136" customWidth="1"/>
    <col min="15624" max="15624" width="1.28515625" style="136" customWidth="1"/>
    <col min="15625" max="15625" width="10.42578125" style="136" customWidth="1"/>
    <col min="15626" max="15626" width="4.28515625" style="136" customWidth="1"/>
    <col min="15627" max="15627" width="1.5703125" style="136" customWidth="1"/>
    <col min="15628" max="15628" width="10.28515625" style="136" customWidth="1"/>
    <col min="15629" max="15629" width="5.42578125" style="136" customWidth="1"/>
    <col min="15630" max="15630" width="23.85546875" style="136" customWidth="1"/>
    <col min="15631" max="15872" width="9.140625" style="136"/>
    <col min="15873" max="15873" width="0" style="136" hidden="1" customWidth="1"/>
    <col min="15874" max="15874" width="16.140625" style="136" customWidth="1"/>
    <col min="15875" max="15875" width="1.140625" style="136" customWidth="1"/>
    <col min="15876" max="15876" width="12" style="136" customWidth="1"/>
    <col min="15877" max="15877" width="4.42578125" style="136" customWidth="1"/>
    <col min="15878" max="15878" width="2.5703125" style="136" customWidth="1"/>
    <col min="15879" max="15879" width="17.85546875" style="136" customWidth="1"/>
    <col min="15880" max="15880" width="1.28515625" style="136" customWidth="1"/>
    <col min="15881" max="15881" width="10.42578125" style="136" customWidth="1"/>
    <col min="15882" max="15882" width="4.28515625" style="136" customWidth="1"/>
    <col min="15883" max="15883" width="1.5703125" style="136" customWidth="1"/>
    <col min="15884" max="15884" width="10.28515625" style="136" customWidth="1"/>
    <col min="15885" max="15885" width="5.42578125" style="136" customWidth="1"/>
    <col min="15886" max="15886" width="23.85546875" style="136" customWidth="1"/>
    <col min="15887" max="16128" width="9.140625" style="136"/>
    <col min="16129" max="16129" width="0" style="136" hidden="1" customWidth="1"/>
    <col min="16130" max="16130" width="16.140625" style="136" customWidth="1"/>
    <col min="16131" max="16131" width="1.140625" style="136" customWidth="1"/>
    <col min="16132" max="16132" width="12" style="136" customWidth="1"/>
    <col min="16133" max="16133" width="4.42578125" style="136" customWidth="1"/>
    <col min="16134" max="16134" width="2.5703125" style="136" customWidth="1"/>
    <col min="16135" max="16135" width="17.85546875" style="136" customWidth="1"/>
    <col min="16136" max="16136" width="1.28515625" style="136" customWidth="1"/>
    <col min="16137" max="16137" width="10.42578125" style="136" customWidth="1"/>
    <col min="16138" max="16138" width="4.28515625" style="136" customWidth="1"/>
    <col min="16139" max="16139" width="1.5703125" style="136" customWidth="1"/>
    <col min="16140" max="16140" width="10.28515625" style="136" customWidth="1"/>
    <col min="16141" max="16141" width="5.42578125" style="136" customWidth="1"/>
    <col min="16142" max="16142" width="23.85546875" style="136" customWidth="1"/>
    <col min="16143" max="16384" width="9.140625" style="136"/>
  </cols>
  <sheetData>
    <row r="1" spans="2:14" ht="18" x14ac:dyDescent="0.25">
      <c r="B1" s="124" t="s">
        <v>133</v>
      </c>
      <c r="M1" s="150" t="s">
        <v>134</v>
      </c>
      <c r="N1" s="151"/>
    </row>
    <row r="2" spans="2:14" ht="15.75" thickBot="1" x14ac:dyDescent="0.3">
      <c r="B2" s="125" t="s">
        <v>431</v>
      </c>
      <c r="C2" s="139"/>
      <c r="D2" s="139"/>
      <c r="E2" s="139"/>
      <c r="F2" s="139" t="s">
        <v>135</v>
      </c>
      <c r="G2" s="139"/>
      <c r="H2" s="139" t="s">
        <v>432</v>
      </c>
      <c r="I2" s="139"/>
      <c r="J2" s="139" t="s">
        <v>433</v>
      </c>
      <c r="K2" s="139"/>
      <c r="L2" s="139"/>
      <c r="M2" s="152" t="s">
        <v>136</v>
      </c>
      <c r="N2" s="153"/>
    </row>
    <row r="3" spans="2:14" ht="15.75" thickTop="1" x14ac:dyDescent="0.2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5" spans="2:14" x14ac:dyDescent="0.25">
      <c r="B5" s="127" t="s">
        <v>137</v>
      </c>
      <c r="C5" s="138"/>
      <c r="D5" s="127" t="s">
        <v>138</v>
      </c>
      <c r="E5" s="138"/>
      <c r="F5" s="138"/>
      <c r="G5" s="138"/>
      <c r="H5" s="138"/>
      <c r="I5" s="154" t="s">
        <v>139</v>
      </c>
      <c r="J5" s="155"/>
      <c r="K5" s="138"/>
      <c r="L5" s="154" t="s">
        <v>140</v>
      </c>
      <c r="M5" s="155"/>
      <c r="N5" s="137" t="s">
        <v>141</v>
      </c>
    </row>
    <row r="6" spans="2:14" x14ac:dyDescent="0.25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2:14" x14ac:dyDescent="0.25">
      <c r="B7" s="128" t="s">
        <v>0</v>
      </c>
      <c r="D7" s="129" t="s">
        <v>142</v>
      </c>
      <c r="I7" s="156">
        <v>63.41</v>
      </c>
      <c r="J7" s="151"/>
      <c r="L7" s="156">
        <v>3246865.4299999997</v>
      </c>
      <c r="M7" s="151"/>
      <c r="N7" s="135">
        <v>3246802.02</v>
      </c>
    </row>
    <row r="8" spans="2:14" x14ac:dyDescent="0.25">
      <c r="B8" s="128" t="s">
        <v>286</v>
      </c>
      <c r="D8" s="129" t="s">
        <v>287</v>
      </c>
      <c r="I8" s="156">
        <v>0</v>
      </c>
      <c r="J8" s="151"/>
      <c r="L8" s="156">
        <v>327958</v>
      </c>
      <c r="M8" s="151"/>
      <c r="N8" s="135">
        <v>327958</v>
      </c>
    </row>
    <row r="9" spans="2:14" x14ac:dyDescent="0.25">
      <c r="B9" s="128" t="s">
        <v>434</v>
      </c>
      <c r="D9" s="129" t="s">
        <v>430</v>
      </c>
      <c r="I9" s="156">
        <v>0</v>
      </c>
      <c r="J9" s="151"/>
      <c r="L9" s="156">
        <v>132395.03</v>
      </c>
      <c r="M9" s="151"/>
      <c r="N9" s="135">
        <v>132395.03</v>
      </c>
    </row>
    <row r="10" spans="2:14" x14ac:dyDescent="0.25">
      <c r="B10" s="128" t="s">
        <v>1</v>
      </c>
      <c r="D10" s="129" t="s">
        <v>143</v>
      </c>
      <c r="I10" s="156">
        <v>0</v>
      </c>
      <c r="J10" s="151"/>
      <c r="L10" s="156">
        <v>34315.219999999994</v>
      </c>
      <c r="M10" s="151"/>
      <c r="N10" s="135">
        <v>34315.219999999994</v>
      </c>
    </row>
    <row r="11" spans="2:14" x14ac:dyDescent="0.25">
      <c r="B11" s="128" t="s">
        <v>144</v>
      </c>
      <c r="D11" s="129" t="s">
        <v>145</v>
      </c>
      <c r="I11" s="156">
        <v>0</v>
      </c>
      <c r="J11" s="151"/>
      <c r="L11" s="156">
        <v>284602.83</v>
      </c>
      <c r="M11" s="151"/>
      <c r="N11" s="135">
        <v>284602.83</v>
      </c>
    </row>
    <row r="12" spans="2:14" x14ac:dyDescent="0.25">
      <c r="B12" s="128" t="s">
        <v>288</v>
      </c>
      <c r="D12" s="129" t="s">
        <v>143</v>
      </c>
      <c r="I12" s="156">
        <v>0</v>
      </c>
      <c r="J12" s="151"/>
      <c r="L12" s="156">
        <v>20840</v>
      </c>
      <c r="M12" s="151"/>
      <c r="N12" s="135">
        <v>20840</v>
      </c>
    </row>
    <row r="13" spans="2:14" x14ac:dyDescent="0.25">
      <c r="B13" s="128" t="s">
        <v>289</v>
      </c>
      <c r="D13" s="129" t="s">
        <v>283</v>
      </c>
      <c r="I13" s="156">
        <v>0</v>
      </c>
      <c r="J13" s="151"/>
      <c r="L13" s="156">
        <v>475886.32</v>
      </c>
      <c r="M13" s="151"/>
      <c r="N13" s="135">
        <v>475886.32</v>
      </c>
    </row>
    <row r="14" spans="2:14" x14ac:dyDescent="0.25">
      <c r="B14" s="128" t="s">
        <v>2</v>
      </c>
      <c r="D14" s="129" t="s">
        <v>146</v>
      </c>
      <c r="I14" s="156">
        <v>122824.17000000001</v>
      </c>
      <c r="J14" s="151"/>
      <c r="L14" s="156">
        <v>12.82</v>
      </c>
      <c r="M14" s="151"/>
      <c r="N14" s="135">
        <v>-122811.35</v>
      </c>
    </row>
    <row r="15" spans="2:14" x14ac:dyDescent="0.25">
      <c r="B15" s="128" t="s">
        <v>435</v>
      </c>
      <c r="D15" s="129" t="s">
        <v>436</v>
      </c>
      <c r="I15" s="156">
        <v>29137.17</v>
      </c>
      <c r="J15" s="151"/>
      <c r="L15" s="156">
        <v>0</v>
      </c>
      <c r="M15" s="151"/>
      <c r="N15" s="135">
        <v>-29137.17</v>
      </c>
    </row>
    <row r="16" spans="2:14" x14ac:dyDescent="0.25">
      <c r="B16" s="128" t="s">
        <v>3</v>
      </c>
      <c r="D16" s="129" t="s">
        <v>147</v>
      </c>
      <c r="I16" s="156">
        <v>68615.23</v>
      </c>
      <c r="J16" s="151"/>
      <c r="L16" s="156">
        <v>74.69</v>
      </c>
      <c r="M16" s="151"/>
      <c r="N16" s="135">
        <v>-68540.539999999994</v>
      </c>
    </row>
    <row r="17" spans="2:14" x14ac:dyDescent="0.25">
      <c r="B17" s="128" t="s">
        <v>437</v>
      </c>
      <c r="D17" s="129" t="s">
        <v>438</v>
      </c>
      <c r="I17" s="156">
        <v>4969.96</v>
      </c>
      <c r="J17" s="151"/>
      <c r="L17" s="156">
        <v>0</v>
      </c>
      <c r="M17" s="151"/>
      <c r="N17" s="135">
        <v>-4969.96</v>
      </c>
    </row>
    <row r="18" spans="2:14" x14ac:dyDescent="0.25">
      <c r="B18" s="128" t="s">
        <v>4</v>
      </c>
      <c r="D18" s="129" t="s">
        <v>148</v>
      </c>
      <c r="I18" s="156">
        <v>113462.51</v>
      </c>
      <c r="J18" s="151"/>
      <c r="L18" s="156">
        <v>0</v>
      </c>
      <c r="M18" s="151"/>
      <c r="N18" s="135">
        <v>-113462.51</v>
      </c>
    </row>
    <row r="19" spans="2:14" x14ac:dyDescent="0.25">
      <c r="B19" s="128" t="s">
        <v>5</v>
      </c>
      <c r="D19" s="129" t="s">
        <v>149</v>
      </c>
      <c r="I19" s="156">
        <v>600</v>
      </c>
      <c r="J19" s="151"/>
      <c r="L19" s="156">
        <v>0</v>
      </c>
      <c r="M19" s="151"/>
      <c r="N19" s="135">
        <v>-600</v>
      </c>
    </row>
    <row r="20" spans="2:14" x14ac:dyDescent="0.25">
      <c r="B20" s="128" t="s">
        <v>439</v>
      </c>
      <c r="D20" s="129" t="s">
        <v>440</v>
      </c>
      <c r="I20" s="156">
        <v>11250</v>
      </c>
      <c r="J20" s="151"/>
      <c r="L20" s="156">
        <v>0</v>
      </c>
      <c r="M20" s="151"/>
      <c r="N20" s="135">
        <v>-11250</v>
      </c>
    </row>
    <row r="21" spans="2:14" x14ac:dyDescent="0.25">
      <c r="B21" s="128" t="s">
        <v>6</v>
      </c>
      <c r="D21" s="129" t="s">
        <v>122</v>
      </c>
      <c r="I21" s="156">
        <v>3750</v>
      </c>
      <c r="J21" s="151"/>
      <c r="L21" s="156">
        <v>0</v>
      </c>
      <c r="M21" s="151"/>
      <c r="N21" s="135">
        <v>-3750</v>
      </c>
    </row>
    <row r="22" spans="2:14" x14ac:dyDescent="0.25">
      <c r="B22" s="128" t="s">
        <v>290</v>
      </c>
      <c r="D22" s="129" t="s">
        <v>291</v>
      </c>
      <c r="I22" s="156">
        <v>18750</v>
      </c>
      <c r="J22" s="151"/>
      <c r="L22" s="156">
        <v>0</v>
      </c>
      <c r="M22" s="151"/>
      <c r="N22" s="135">
        <v>-18750</v>
      </c>
    </row>
    <row r="23" spans="2:14" x14ac:dyDescent="0.25">
      <c r="B23" s="128" t="s">
        <v>292</v>
      </c>
      <c r="D23" s="129" t="s">
        <v>293</v>
      </c>
      <c r="I23" s="156">
        <v>147001</v>
      </c>
      <c r="J23" s="151"/>
      <c r="L23" s="156">
        <v>0</v>
      </c>
      <c r="M23" s="151"/>
      <c r="N23" s="135">
        <v>-147001</v>
      </c>
    </row>
    <row r="24" spans="2:14" x14ac:dyDescent="0.25">
      <c r="B24" s="128" t="s">
        <v>441</v>
      </c>
      <c r="D24" s="129" t="s">
        <v>442</v>
      </c>
      <c r="I24" s="156">
        <v>54404.350000000006</v>
      </c>
      <c r="J24" s="151"/>
      <c r="L24" s="156">
        <v>0</v>
      </c>
      <c r="M24" s="151"/>
      <c r="N24" s="135">
        <v>-54404.350000000006</v>
      </c>
    </row>
    <row r="25" spans="2:14" x14ac:dyDescent="0.25">
      <c r="B25" s="128" t="s">
        <v>7</v>
      </c>
      <c r="D25" s="129" t="s">
        <v>150</v>
      </c>
      <c r="I25" s="156">
        <v>15308</v>
      </c>
      <c r="J25" s="151"/>
      <c r="L25" s="156">
        <v>0</v>
      </c>
      <c r="M25" s="151"/>
      <c r="N25" s="135">
        <v>-15308</v>
      </c>
    </row>
    <row r="26" spans="2:14" x14ac:dyDescent="0.25">
      <c r="B26" s="128" t="s">
        <v>8</v>
      </c>
      <c r="D26" s="129" t="s">
        <v>151</v>
      </c>
      <c r="I26" s="156">
        <v>76540</v>
      </c>
      <c r="J26" s="151"/>
      <c r="L26" s="156">
        <v>8167.5</v>
      </c>
      <c r="M26" s="151"/>
      <c r="N26" s="135">
        <v>-68372.5</v>
      </c>
    </row>
    <row r="27" spans="2:14" x14ac:dyDescent="0.25">
      <c r="B27" s="128" t="s">
        <v>9</v>
      </c>
      <c r="D27" s="129" t="s">
        <v>152</v>
      </c>
      <c r="I27" s="156">
        <v>56280</v>
      </c>
      <c r="J27" s="151"/>
      <c r="L27" s="156">
        <v>0</v>
      </c>
      <c r="M27" s="151"/>
      <c r="N27" s="135">
        <v>-56280</v>
      </c>
    </row>
    <row r="28" spans="2:14" x14ac:dyDescent="0.25">
      <c r="B28" s="128" t="s">
        <v>10</v>
      </c>
      <c r="D28" s="129" t="s">
        <v>294</v>
      </c>
      <c r="I28" s="156">
        <v>25134.799999999999</v>
      </c>
      <c r="J28" s="151"/>
      <c r="L28" s="156">
        <v>0</v>
      </c>
      <c r="M28" s="151"/>
      <c r="N28" s="135">
        <v>-25134.799999999999</v>
      </c>
    </row>
    <row r="29" spans="2:14" x14ac:dyDescent="0.25">
      <c r="B29" s="128" t="s">
        <v>123</v>
      </c>
      <c r="D29" s="129" t="s">
        <v>153</v>
      </c>
      <c r="I29" s="156">
        <v>4597</v>
      </c>
      <c r="J29" s="151"/>
      <c r="L29" s="156">
        <v>0</v>
      </c>
      <c r="M29" s="151"/>
      <c r="N29" s="135">
        <v>-4597</v>
      </c>
    </row>
    <row r="30" spans="2:14" x14ac:dyDescent="0.25">
      <c r="B30" s="128" t="s">
        <v>295</v>
      </c>
      <c r="D30" s="129" t="s">
        <v>296</v>
      </c>
      <c r="I30" s="156">
        <v>4896</v>
      </c>
      <c r="J30" s="151"/>
      <c r="L30" s="156">
        <v>0</v>
      </c>
      <c r="M30" s="151"/>
      <c r="N30" s="135">
        <v>-4896</v>
      </c>
    </row>
    <row r="31" spans="2:14" x14ac:dyDescent="0.25">
      <c r="B31" s="128" t="s">
        <v>297</v>
      </c>
      <c r="D31" s="129" t="s">
        <v>298</v>
      </c>
      <c r="I31" s="156">
        <v>320780.2</v>
      </c>
      <c r="J31" s="151"/>
      <c r="L31" s="156">
        <v>0</v>
      </c>
      <c r="M31" s="151"/>
      <c r="N31" s="135">
        <v>-320780.2</v>
      </c>
    </row>
    <row r="32" spans="2:14" x14ac:dyDescent="0.25">
      <c r="B32" s="128" t="s">
        <v>120</v>
      </c>
      <c r="D32" s="129" t="s">
        <v>299</v>
      </c>
      <c r="I32" s="156">
        <v>168257.83</v>
      </c>
      <c r="J32" s="151"/>
      <c r="L32" s="156">
        <v>0</v>
      </c>
      <c r="M32" s="151"/>
      <c r="N32" s="135">
        <v>-168257.83</v>
      </c>
    </row>
    <row r="33" spans="2:14" x14ac:dyDescent="0.25">
      <c r="B33" s="128" t="s">
        <v>443</v>
      </c>
      <c r="D33" s="129" t="s">
        <v>444</v>
      </c>
      <c r="I33" s="156">
        <v>269610.17</v>
      </c>
      <c r="J33" s="151"/>
      <c r="L33" s="156">
        <v>7185.84</v>
      </c>
      <c r="M33" s="151"/>
      <c r="N33" s="135">
        <v>-262424.33</v>
      </c>
    </row>
    <row r="34" spans="2:14" x14ac:dyDescent="0.25">
      <c r="B34" s="128" t="s">
        <v>154</v>
      </c>
      <c r="D34" s="129" t="s">
        <v>155</v>
      </c>
      <c r="I34" s="156">
        <v>6655</v>
      </c>
      <c r="J34" s="151"/>
      <c r="L34" s="156">
        <v>0</v>
      </c>
      <c r="M34" s="151"/>
      <c r="N34" s="135">
        <v>-6655</v>
      </c>
    </row>
    <row r="35" spans="2:14" x14ac:dyDescent="0.25">
      <c r="B35" s="128" t="s">
        <v>11</v>
      </c>
      <c r="D35" s="129" t="s">
        <v>156</v>
      </c>
      <c r="I35" s="156">
        <v>7238.6</v>
      </c>
      <c r="J35" s="151"/>
      <c r="L35" s="156">
        <v>0</v>
      </c>
      <c r="M35" s="151"/>
      <c r="N35" s="135">
        <v>-7238.6</v>
      </c>
    </row>
    <row r="36" spans="2:14" x14ac:dyDescent="0.25">
      <c r="B36" s="128" t="s">
        <v>12</v>
      </c>
      <c r="D36" s="129" t="s">
        <v>157</v>
      </c>
      <c r="I36" s="156">
        <v>204512</v>
      </c>
      <c r="J36" s="151"/>
      <c r="L36" s="156">
        <v>0</v>
      </c>
      <c r="M36" s="151"/>
      <c r="N36" s="135">
        <v>-204512</v>
      </c>
    </row>
    <row r="37" spans="2:14" x14ac:dyDescent="0.25">
      <c r="B37" s="128" t="s">
        <v>445</v>
      </c>
      <c r="D37" s="129" t="s">
        <v>121</v>
      </c>
      <c r="I37" s="156">
        <v>27353.95</v>
      </c>
      <c r="J37" s="151"/>
      <c r="L37" s="156">
        <v>0</v>
      </c>
      <c r="M37" s="151"/>
      <c r="N37" s="135">
        <v>-27353.95</v>
      </c>
    </row>
    <row r="38" spans="2:14" x14ac:dyDescent="0.25">
      <c r="B38" s="128" t="s">
        <v>126</v>
      </c>
      <c r="D38" s="129" t="s">
        <v>158</v>
      </c>
      <c r="I38" s="156">
        <v>262944</v>
      </c>
      <c r="J38" s="151"/>
      <c r="L38" s="156">
        <v>0</v>
      </c>
      <c r="M38" s="151"/>
      <c r="N38" s="135">
        <v>-262944</v>
      </c>
    </row>
    <row r="39" spans="2:14" x14ac:dyDescent="0.25">
      <c r="B39" s="128" t="s">
        <v>127</v>
      </c>
      <c r="D39" s="129" t="s">
        <v>159</v>
      </c>
      <c r="I39" s="156">
        <v>370586.42000000004</v>
      </c>
      <c r="J39" s="151"/>
      <c r="L39" s="156">
        <v>0</v>
      </c>
      <c r="M39" s="151"/>
      <c r="N39" s="135">
        <v>-370586.42000000004</v>
      </c>
    </row>
    <row r="40" spans="2:14" x14ac:dyDescent="0.25">
      <c r="B40" s="128" t="s">
        <v>128</v>
      </c>
      <c r="D40" s="129" t="s">
        <v>160</v>
      </c>
      <c r="I40" s="156">
        <v>252880.21000000002</v>
      </c>
      <c r="J40" s="151"/>
      <c r="L40" s="156">
        <v>0</v>
      </c>
      <c r="M40" s="151"/>
      <c r="N40" s="135">
        <v>-252880.21000000002</v>
      </c>
    </row>
    <row r="41" spans="2:14" x14ac:dyDescent="0.25">
      <c r="B41" s="128" t="s">
        <v>129</v>
      </c>
      <c r="D41" s="129" t="s">
        <v>143</v>
      </c>
      <c r="I41" s="156">
        <v>51965.279999999999</v>
      </c>
      <c r="J41" s="151"/>
      <c r="L41" s="156">
        <v>0</v>
      </c>
      <c r="M41" s="151"/>
      <c r="N41" s="135">
        <v>-51965.279999999999</v>
      </c>
    </row>
    <row r="42" spans="2:14" x14ac:dyDescent="0.25">
      <c r="B42" s="128" t="s">
        <v>13</v>
      </c>
      <c r="D42" s="129" t="s">
        <v>161</v>
      </c>
      <c r="I42" s="156">
        <v>18530</v>
      </c>
      <c r="J42" s="151"/>
      <c r="L42" s="156">
        <v>0</v>
      </c>
      <c r="M42" s="151"/>
      <c r="N42" s="135">
        <v>-18530</v>
      </c>
    </row>
    <row r="43" spans="2:14" x14ac:dyDescent="0.25">
      <c r="B43" s="128" t="s">
        <v>14</v>
      </c>
      <c r="D43" s="129" t="s">
        <v>162</v>
      </c>
      <c r="I43" s="156">
        <v>106122</v>
      </c>
      <c r="J43" s="151"/>
      <c r="L43" s="156">
        <v>0</v>
      </c>
      <c r="M43" s="151"/>
      <c r="N43" s="135">
        <v>-106122</v>
      </c>
    </row>
    <row r="44" spans="2:14" x14ac:dyDescent="0.25">
      <c r="B44" s="128" t="s">
        <v>131</v>
      </c>
      <c r="D44" s="129" t="s">
        <v>300</v>
      </c>
      <c r="I44" s="156">
        <v>290851.29000000004</v>
      </c>
      <c r="J44" s="151"/>
      <c r="L44" s="156">
        <v>0</v>
      </c>
      <c r="M44" s="151"/>
      <c r="N44" s="135">
        <v>-290851.29000000004</v>
      </c>
    </row>
    <row r="45" spans="2:14" x14ac:dyDescent="0.25">
      <c r="B45" s="128" t="s">
        <v>301</v>
      </c>
      <c r="D45" s="129" t="s">
        <v>121</v>
      </c>
      <c r="I45" s="156">
        <v>21986.780000000002</v>
      </c>
      <c r="J45" s="151"/>
      <c r="L45" s="156">
        <v>0</v>
      </c>
      <c r="M45" s="151"/>
      <c r="N45" s="135">
        <v>-21986.780000000002</v>
      </c>
    </row>
    <row r="46" spans="2:14" x14ac:dyDescent="0.25">
      <c r="B46" s="128" t="s">
        <v>302</v>
      </c>
      <c r="D46" s="129" t="s">
        <v>303</v>
      </c>
      <c r="I46" s="156">
        <v>36485.89</v>
      </c>
      <c r="J46" s="151"/>
      <c r="L46" s="156">
        <v>0</v>
      </c>
      <c r="M46" s="151"/>
      <c r="N46" s="135">
        <v>-36485.89</v>
      </c>
    </row>
    <row r="47" spans="2:14" x14ac:dyDescent="0.25">
      <c r="B47" s="128" t="s">
        <v>446</v>
      </c>
      <c r="D47" s="129" t="s">
        <v>121</v>
      </c>
      <c r="I47" s="156">
        <v>0</v>
      </c>
      <c r="J47" s="151"/>
      <c r="L47" s="156">
        <v>28.479999999999997</v>
      </c>
      <c r="M47" s="151"/>
      <c r="N47" s="135">
        <v>28.479999999999997</v>
      </c>
    </row>
    <row r="48" spans="2:14" x14ac:dyDescent="0.25">
      <c r="B48" s="128" t="s">
        <v>447</v>
      </c>
      <c r="D48" s="129" t="s">
        <v>121</v>
      </c>
      <c r="I48" s="156">
        <v>68870.789999999994</v>
      </c>
      <c r="J48" s="151"/>
      <c r="L48" s="156">
        <v>2.0099999999999998</v>
      </c>
      <c r="M48" s="151"/>
      <c r="N48" s="135">
        <v>-68868.78</v>
      </c>
    </row>
    <row r="49" spans="2:14" x14ac:dyDescent="0.25">
      <c r="B49" s="128" t="s">
        <v>304</v>
      </c>
      <c r="D49" s="129" t="s">
        <v>163</v>
      </c>
      <c r="I49" s="156">
        <v>40396.92</v>
      </c>
      <c r="J49" s="151"/>
      <c r="L49" s="156">
        <v>0</v>
      </c>
      <c r="M49" s="151"/>
      <c r="N49" s="135">
        <v>-40396.92</v>
      </c>
    </row>
    <row r="50" spans="2:14" x14ac:dyDescent="0.25">
      <c r="B50" s="128" t="s">
        <v>15</v>
      </c>
      <c r="D50" s="129" t="s">
        <v>305</v>
      </c>
      <c r="I50" s="156">
        <v>5514</v>
      </c>
      <c r="J50" s="151"/>
      <c r="L50" s="156">
        <v>0</v>
      </c>
      <c r="M50" s="151"/>
      <c r="N50" s="135">
        <v>-5514</v>
      </c>
    </row>
    <row r="51" spans="2:14" x14ac:dyDescent="0.25">
      <c r="B51" s="128" t="s">
        <v>448</v>
      </c>
      <c r="D51" s="129" t="s">
        <v>143</v>
      </c>
      <c r="I51" s="156">
        <v>36800.410000000003</v>
      </c>
      <c r="J51" s="151"/>
      <c r="L51" s="156">
        <v>0</v>
      </c>
      <c r="M51" s="151"/>
      <c r="N51" s="135">
        <v>-36800.410000000003</v>
      </c>
    </row>
    <row r="52" spans="2:14" x14ac:dyDescent="0.25">
      <c r="B52" s="128" t="s">
        <v>449</v>
      </c>
      <c r="D52" s="129" t="s">
        <v>450</v>
      </c>
      <c r="I52" s="156">
        <v>66678.929999999993</v>
      </c>
      <c r="J52" s="151"/>
      <c r="L52" s="156">
        <v>0</v>
      </c>
      <c r="M52" s="151"/>
      <c r="N52" s="135">
        <v>-66678.929999999993</v>
      </c>
    </row>
    <row r="53" spans="2:14" x14ac:dyDescent="0.25">
      <c r="B53" s="128" t="s">
        <v>16</v>
      </c>
      <c r="D53" s="129" t="s">
        <v>164</v>
      </c>
      <c r="I53" s="156">
        <v>267413.63999999996</v>
      </c>
      <c r="J53" s="151"/>
      <c r="L53" s="156">
        <v>0</v>
      </c>
      <c r="M53" s="151"/>
      <c r="N53" s="135">
        <v>-267413.63999999996</v>
      </c>
    </row>
    <row r="54" spans="2:14" x14ac:dyDescent="0.25">
      <c r="B54" s="128" t="s">
        <v>306</v>
      </c>
      <c r="D54" s="129" t="s">
        <v>307</v>
      </c>
      <c r="I54" s="156">
        <v>170000</v>
      </c>
      <c r="J54" s="151"/>
      <c r="L54" s="156">
        <v>0</v>
      </c>
      <c r="M54" s="151"/>
      <c r="N54" s="135">
        <v>-170000</v>
      </c>
    </row>
    <row r="55" spans="2:14" x14ac:dyDescent="0.25">
      <c r="B55" s="128" t="s">
        <v>166</v>
      </c>
      <c r="D55" s="129" t="s">
        <v>165</v>
      </c>
      <c r="I55" s="156">
        <v>133168.22</v>
      </c>
      <c r="J55" s="151"/>
      <c r="L55" s="156">
        <v>71458.25</v>
      </c>
      <c r="M55" s="151"/>
      <c r="N55" s="135">
        <v>-61709.97</v>
      </c>
    </row>
    <row r="56" spans="2:14" x14ac:dyDescent="0.25">
      <c r="B56" s="127" t="s">
        <v>308</v>
      </c>
      <c r="C56" s="138"/>
      <c r="D56" s="138" t="s">
        <v>309</v>
      </c>
      <c r="E56" s="138"/>
      <c r="F56" s="138"/>
      <c r="G56" s="138"/>
      <c r="H56" s="138"/>
      <c r="I56" s="157">
        <v>460748.64999999997</v>
      </c>
      <c r="J56" s="155"/>
      <c r="K56" s="138"/>
      <c r="L56" s="157">
        <v>0</v>
      </c>
      <c r="M56" s="155"/>
      <c r="N56" s="140">
        <v>-460748.64999999997</v>
      </c>
    </row>
    <row r="57" spans="2:14" x14ac:dyDescent="0.25">
      <c r="B57" s="130" t="s">
        <v>167</v>
      </c>
      <c r="C57" s="134"/>
      <c r="D57" s="134"/>
      <c r="E57" s="134"/>
      <c r="F57" s="134"/>
      <c r="G57" s="134"/>
      <c r="H57" s="134"/>
      <c r="I57" s="158">
        <v>4423934.78</v>
      </c>
      <c r="J57" s="159"/>
      <c r="K57" s="134"/>
      <c r="L57" s="158">
        <v>4609792.42</v>
      </c>
      <c r="M57" s="159"/>
      <c r="N57" s="134"/>
    </row>
    <row r="58" spans="2:14" x14ac:dyDescent="0.25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  <row r="59" spans="2:14" x14ac:dyDescent="0.25">
      <c r="B59" s="130" t="s">
        <v>168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3">
        <v>185857.64</v>
      </c>
    </row>
    <row r="60" spans="2:14" x14ac:dyDescent="0.25"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</row>
    <row r="61" spans="2:14" x14ac:dyDescent="0.25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</row>
    <row r="62" spans="2:14" x14ac:dyDescent="0.25">
      <c r="B62" s="129" t="s">
        <v>451</v>
      </c>
    </row>
    <row r="1887" ht="24" customHeight="1" x14ac:dyDescent="0.25"/>
    <row r="1908" ht="24" customHeight="1" x14ac:dyDescent="0.25"/>
  </sheetData>
  <sortState xmlns:xlrd2="http://schemas.microsoft.com/office/spreadsheetml/2017/richdata2" ref="A2:R680">
    <sortCondition ref="N2:N680"/>
    <sortCondition ref="G2:G680"/>
    <sortCondition ref="H2:H680"/>
  </sortState>
  <mergeCells count="106">
    <mergeCell ref="I55:J55"/>
    <mergeCell ref="L55:M55"/>
    <mergeCell ref="I56:J56"/>
    <mergeCell ref="L56:M56"/>
    <mergeCell ref="I57:J57"/>
    <mergeCell ref="L57:M57"/>
    <mergeCell ref="I50:J50"/>
    <mergeCell ref="L50:M50"/>
    <mergeCell ref="I51:J51"/>
    <mergeCell ref="L51:M51"/>
    <mergeCell ref="I52:J52"/>
    <mergeCell ref="L52:M52"/>
    <mergeCell ref="I53:J53"/>
    <mergeCell ref="L53:M53"/>
    <mergeCell ref="I54:J54"/>
    <mergeCell ref="L54:M54"/>
    <mergeCell ref="I45:J45"/>
    <mergeCell ref="L45:M45"/>
    <mergeCell ref="I46:J46"/>
    <mergeCell ref="L46:M46"/>
    <mergeCell ref="I47:J47"/>
    <mergeCell ref="L47:M47"/>
    <mergeCell ref="I48:J48"/>
    <mergeCell ref="L48:M48"/>
    <mergeCell ref="I49:J49"/>
    <mergeCell ref="L49:M49"/>
    <mergeCell ref="I40:J40"/>
    <mergeCell ref="L40:M40"/>
    <mergeCell ref="I41:J41"/>
    <mergeCell ref="L41:M41"/>
    <mergeCell ref="I42:J42"/>
    <mergeCell ref="L42:M42"/>
    <mergeCell ref="I43:J43"/>
    <mergeCell ref="L43:M43"/>
    <mergeCell ref="I44:J44"/>
    <mergeCell ref="L44:M44"/>
    <mergeCell ref="I35:J35"/>
    <mergeCell ref="L35:M35"/>
    <mergeCell ref="I36:J36"/>
    <mergeCell ref="L36:M36"/>
    <mergeCell ref="I37:J37"/>
    <mergeCell ref="L37:M37"/>
    <mergeCell ref="I38:J38"/>
    <mergeCell ref="L38:M38"/>
    <mergeCell ref="I39:J39"/>
    <mergeCell ref="L39:M39"/>
    <mergeCell ref="I30:J30"/>
    <mergeCell ref="L30:M30"/>
    <mergeCell ref="I31:J31"/>
    <mergeCell ref="L31:M31"/>
    <mergeCell ref="I32:J32"/>
    <mergeCell ref="L32:M32"/>
    <mergeCell ref="I33:J33"/>
    <mergeCell ref="L33:M33"/>
    <mergeCell ref="I34:J34"/>
    <mergeCell ref="L34:M34"/>
    <mergeCell ref="I25:J25"/>
    <mergeCell ref="L25:M25"/>
    <mergeCell ref="I26:J26"/>
    <mergeCell ref="L26:M26"/>
    <mergeCell ref="I27:J27"/>
    <mergeCell ref="L27:M27"/>
    <mergeCell ref="I28:J28"/>
    <mergeCell ref="L28:M28"/>
    <mergeCell ref="I29:J29"/>
    <mergeCell ref="L29:M29"/>
    <mergeCell ref="I20:J20"/>
    <mergeCell ref="L20:M20"/>
    <mergeCell ref="I21:J21"/>
    <mergeCell ref="L21:M21"/>
    <mergeCell ref="I22:J22"/>
    <mergeCell ref="L22:M22"/>
    <mergeCell ref="I23:J23"/>
    <mergeCell ref="L23:M23"/>
    <mergeCell ref="I24:J24"/>
    <mergeCell ref="L24:M24"/>
    <mergeCell ref="I15:J15"/>
    <mergeCell ref="L15:M15"/>
    <mergeCell ref="I16:J16"/>
    <mergeCell ref="L16:M16"/>
    <mergeCell ref="I17:J17"/>
    <mergeCell ref="L17:M17"/>
    <mergeCell ref="I18:J18"/>
    <mergeCell ref="L18:M18"/>
    <mergeCell ref="I19:J19"/>
    <mergeCell ref="L19:M19"/>
    <mergeCell ref="I10:J10"/>
    <mergeCell ref="L10:M10"/>
    <mergeCell ref="I11:J11"/>
    <mergeCell ref="L11:M11"/>
    <mergeCell ref="I12:J12"/>
    <mergeCell ref="L12:M12"/>
    <mergeCell ref="I13:J13"/>
    <mergeCell ref="L13:M13"/>
    <mergeCell ref="I14:J14"/>
    <mergeCell ref="L14:M14"/>
    <mergeCell ref="M1:N1"/>
    <mergeCell ref="M2:N2"/>
    <mergeCell ref="I5:J5"/>
    <mergeCell ref="L5:M5"/>
    <mergeCell ref="I7:J7"/>
    <mergeCell ref="L7:M7"/>
    <mergeCell ref="I8:J8"/>
    <mergeCell ref="L8:M8"/>
    <mergeCell ref="I9:J9"/>
    <mergeCell ref="L9:M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888"/>
  <sheetViews>
    <sheetView topLeftCell="B238" zoomScale="80" zoomScaleNormal="80" workbookViewId="0">
      <selection activeCell="B21" sqref="A1:XFD1048576"/>
    </sheetView>
  </sheetViews>
  <sheetFormatPr defaultRowHeight="15" x14ac:dyDescent="0.25"/>
  <cols>
    <col min="1" max="1" width="0" style="136" hidden="1" customWidth="1"/>
    <col min="2" max="2" width="1.42578125" style="136" customWidth="1"/>
    <col min="3" max="3" width="8.85546875" style="136" customWidth="1"/>
    <col min="4" max="4" width="1.42578125" style="136" customWidth="1"/>
    <col min="5" max="5" width="4.42578125" style="136" customWidth="1"/>
    <col min="6" max="6" width="3" style="136" customWidth="1"/>
    <col min="7" max="7" width="5.85546875" style="136" customWidth="1"/>
    <col min="8" max="8" width="1.42578125" style="136" customWidth="1"/>
    <col min="9" max="9" width="5.85546875" style="136" customWidth="1"/>
    <col min="10" max="12" width="1.42578125" style="136" customWidth="1"/>
    <col min="13" max="13" width="3" style="136" customWidth="1"/>
    <col min="14" max="14" width="1.42578125" style="136" customWidth="1"/>
    <col min="15" max="15" width="13.140625" style="136" customWidth="1"/>
    <col min="16" max="16" width="11.7109375" style="136" customWidth="1"/>
    <col min="17" max="17" width="1.42578125" style="136" customWidth="1"/>
    <col min="18" max="18" width="14.7109375" style="136" customWidth="1"/>
    <col min="19" max="19" width="1.42578125" style="136" customWidth="1"/>
    <col min="20" max="20" width="13.140625" style="136" customWidth="1"/>
    <col min="21" max="21" width="1.42578125" style="136" customWidth="1"/>
    <col min="22" max="22" width="11.7109375" style="136" customWidth="1"/>
    <col min="23" max="23" width="1.42578125" style="136" customWidth="1"/>
    <col min="24" max="256" width="9.140625" style="136"/>
    <col min="257" max="257" width="0" style="136" hidden="1" customWidth="1"/>
    <col min="258" max="258" width="1.42578125" style="136" customWidth="1"/>
    <col min="259" max="259" width="8.85546875" style="136" customWidth="1"/>
    <col min="260" max="260" width="1.42578125" style="136" customWidth="1"/>
    <col min="261" max="261" width="4.42578125" style="136" customWidth="1"/>
    <col min="262" max="262" width="3" style="136" customWidth="1"/>
    <col min="263" max="263" width="5.85546875" style="136" customWidth="1"/>
    <col min="264" max="264" width="1.42578125" style="136" customWidth="1"/>
    <col min="265" max="265" width="5.85546875" style="136" customWidth="1"/>
    <col min="266" max="268" width="1.42578125" style="136" customWidth="1"/>
    <col min="269" max="269" width="3" style="136" customWidth="1"/>
    <col min="270" max="270" width="1.42578125" style="136" customWidth="1"/>
    <col min="271" max="271" width="13.140625" style="136" customWidth="1"/>
    <col min="272" max="272" width="11.7109375" style="136" customWidth="1"/>
    <col min="273" max="273" width="1.42578125" style="136" customWidth="1"/>
    <col min="274" max="274" width="14.7109375" style="136" customWidth="1"/>
    <col min="275" max="275" width="1.42578125" style="136" customWidth="1"/>
    <col min="276" max="276" width="13.140625" style="136" customWidth="1"/>
    <col min="277" max="277" width="1.42578125" style="136" customWidth="1"/>
    <col min="278" max="278" width="11.7109375" style="136" customWidth="1"/>
    <col min="279" max="279" width="1.42578125" style="136" customWidth="1"/>
    <col min="280" max="512" width="9.140625" style="136"/>
    <col min="513" max="513" width="0" style="136" hidden="1" customWidth="1"/>
    <col min="514" max="514" width="1.42578125" style="136" customWidth="1"/>
    <col min="515" max="515" width="8.85546875" style="136" customWidth="1"/>
    <col min="516" max="516" width="1.42578125" style="136" customWidth="1"/>
    <col min="517" max="517" width="4.42578125" style="136" customWidth="1"/>
    <col min="518" max="518" width="3" style="136" customWidth="1"/>
    <col min="519" max="519" width="5.85546875" style="136" customWidth="1"/>
    <col min="520" max="520" width="1.42578125" style="136" customWidth="1"/>
    <col min="521" max="521" width="5.85546875" style="136" customWidth="1"/>
    <col min="522" max="524" width="1.42578125" style="136" customWidth="1"/>
    <col min="525" max="525" width="3" style="136" customWidth="1"/>
    <col min="526" max="526" width="1.42578125" style="136" customWidth="1"/>
    <col min="527" max="527" width="13.140625" style="136" customWidth="1"/>
    <col min="528" max="528" width="11.7109375" style="136" customWidth="1"/>
    <col min="529" max="529" width="1.42578125" style="136" customWidth="1"/>
    <col min="530" max="530" width="14.7109375" style="136" customWidth="1"/>
    <col min="531" max="531" width="1.42578125" style="136" customWidth="1"/>
    <col min="532" max="532" width="13.140625" style="136" customWidth="1"/>
    <col min="533" max="533" width="1.42578125" style="136" customWidth="1"/>
    <col min="534" max="534" width="11.7109375" style="136" customWidth="1"/>
    <col min="535" max="535" width="1.42578125" style="136" customWidth="1"/>
    <col min="536" max="768" width="9.140625" style="136"/>
    <col min="769" max="769" width="0" style="136" hidden="1" customWidth="1"/>
    <col min="770" max="770" width="1.42578125" style="136" customWidth="1"/>
    <col min="771" max="771" width="8.85546875" style="136" customWidth="1"/>
    <col min="772" max="772" width="1.42578125" style="136" customWidth="1"/>
    <col min="773" max="773" width="4.42578125" style="136" customWidth="1"/>
    <col min="774" max="774" width="3" style="136" customWidth="1"/>
    <col min="775" max="775" width="5.85546875" style="136" customWidth="1"/>
    <col min="776" max="776" width="1.42578125" style="136" customWidth="1"/>
    <col min="777" max="777" width="5.85546875" style="136" customWidth="1"/>
    <col min="778" max="780" width="1.42578125" style="136" customWidth="1"/>
    <col min="781" max="781" width="3" style="136" customWidth="1"/>
    <col min="782" max="782" width="1.42578125" style="136" customWidth="1"/>
    <col min="783" max="783" width="13.140625" style="136" customWidth="1"/>
    <col min="784" max="784" width="11.7109375" style="136" customWidth="1"/>
    <col min="785" max="785" width="1.42578125" style="136" customWidth="1"/>
    <col min="786" max="786" width="14.7109375" style="136" customWidth="1"/>
    <col min="787" max="787" width="1.42578125" style="136" customWidth="1"/>
    <col min="788" max="788" width="13.140625" style="136" customWidth="1"/>
    <col min="789" max="789" width="1.42578125" style="136" customWidth="1"/>
    <col min="790" max="790" width="11.7109375" style="136" customWidth="1"/>
    <col min="791" max="791" width="1.42578125" style="136" customWidth="1"/>
    <col min="792" max="1024" width="9.140625" style="136"/>
    <col min="1025" max="1025" width="0" style="136" hidden="1" customWidth="1"/>
    <col min="1026" max="1026" width="1.42578125" style="136" customWidth="1"/>
    <col min="1027" max="1027" width="8.85546875" style="136" customWidth="1"/>
    <col min="1028" max="1028" width="1.42578125" style="136" customWidth="1"/>
    <col min="1029" max="1029" width="4.42578125" style="136" customWidth="1"/>
    <col min="1030" max="1030" width="3" style="136" customWidth="1"/>
    <col min="1031" max="1031" width="5.85546875" style="136" customWidth="1"/>
    <col min="1032" max="1032" width="1.42578125" style="136" customWidth="1"/>
    <col min="1033" max="1033" width="5.85546875" style="136" customWidth="1"/>
    <col min="1034" max="1036" width="1.42578125" style="136" customWidth="1"/>
    <col min="1037" max="1037" width="3" style="136" customWidth="1"/>
    <col min="1038" max="1038" width="1.42578125" style="136" customWidth="1"/>
    <col min="1039" max="1039" width="13.140625" style="136" customWidth="1"/>
    <col min="1040" max="1040" width="11.7109375" style="136" customWidth="1"/>
    <col min="1041" max="1041" width="1.42578125" style="136" customWidth="1"/>
    <col min="1042" max="1042" width="14.7109375" style="136" customWidth="1"/>
    <col min="1043" max="1043" width="1.42578125" style="136" customWidth="1"/>
    <col min="1044" max="1044" width="13.140625" style="136" customWidth="1"/>
    <col min="1045" max="1045" width="1.42578125" style="136" customWidth="1"/>
    <col min="1046" max="1046" width="11.7109375" style="136" customWidth="1"/>
    <col min="1047" max="1047" width="1.42578125" style="136" customWidth="1"/>
    <col min="1048" max="1280" width="9.140625" style="136"/>
    <col min="1281" max="1281" width="0" style="136" hidden="1" customWidth="1"/>
    <col min="1282" max="1282" width="1.42578125" style="136" customWidth="1"/>
    <col min="1283" max="1283" width="8.85546875" style="136" customWidth="1"/>
    <col min="1284" max="1284" width="1.42578125" style="136" customWidth="1"/>
    <col min="1285" max="1285" width="4.42578125" style="136" customWidth="1"/>
    <col min="1286" max="1286" width="3" style="136" customWidth="1"/>
    <col min="1287" max="1287" width="5.85546875" style="136" customWidth="1"/>
    <col min="1288" max="1288" width="1.42578125" style="136" customWidth="1"/>
    <col min="1289" max="1289" width="5.85546875" style="136" customWidth="1"/>
    <col min="1290" max="1292" width="1.42578125" style="136" customWidth="1"/>
    <col min="1293" max="1293" width="3" style="136" customWidth="1"/>
    <col min="1294" max="1294" width="1.42578125" style="136" customWidth="1"/>
    <col min="1295" max="1295" width="13.140625" style="136" customWidth="1"/>
    <col min="1296" max="1296" width="11.7109375" style="136" customWidth="1"/>
    <col min="1297" max="1297" width="1.42578125" style="136" customWidth="1"/>
    <col min="1298" max="1298" width="14.7109375" style="136" customWidth="1"/>
    <col min="1299" max="1299" width="1.42578125" style="136" customWidth="1"/>
    <col min="1300" max="1300" width="13.140625" style="136" customWidth="1"/>
    <col min="1301" max="1301" width="1.42578125" style="136" customWidth="1"/>
    <col min="1302" max="1302" width="11.7109375" style="136" customWidth="1"/>
    <col min="1303" max="1303" width="1.42578125" style="136" customWidth="1"/>
    <col min="1304" max="1536" width="9.140625" style="136"/>
    <col min="1537" max="1537" width="0" style="136" hidden="1" customWidth="1"/>
    <col min="1538" max="1538" width="1.42578125" style="136" customWidth="1"/>
    <col min="1539" max="1539" width="8.85546875" style="136" customWidth="1"/>
    <col min="1540" max="1540" width="1.42578125" style="136" customWidth="1"/>
    <col min="1541" max="1541" width="4.42578125" style="136" customWidth="1"/>
    <col min="1542" max="1542" width="3" style="136" customWidth="1"/>
    <col min="1543" max="1543" width="5.85546875" style="136" customWidth="1"/>
    <col min="1544" max="1544" width="1.42578125" style="136" customWidth="1"/>
    <col min="1545" max="1545" width="5.85546875" style="136" customWidth="1"/>
    <col min="1546" max="1548" width="1.42578125" style="136" customWidth="1"/>
    <col min="1549" max="1549" width="3" style="136" customWidth="1"/>
    <col min="1550" max="1550" width="1.42578125" style="136" customWidth="1"/>
    <col min="1551" max="1551" width="13.140625" style="136" customWidth="1"/>
    <col min="1552" max="1552" width="11.7109375" style="136" customWidth="1"/>
    <col min="1553" max="1553" width="1.42578125" style="136" customWidth="1"/>
    <col min="1554" max="1554" width="14.7109375" style="136" customWidth="1"/>
    <col min="1555" max="1555" width="1.42578125" style="136" customWidth="1"/>
    <col min="1556" max="1556" width="13.140625" style="136" customWidth="1"/>
    <col min="1557" max="1557" width="1.42578125" style="136" customWidth="1"/>
    <col min="1558" max="1558" width="11.7109375" style="136" customWidth="1"/>
    <col min="1559" max="1559" width="1.42578125" style="136" customWidth="1"/>
    <col min="1560" max="1792" width="9.140625" style="136"/>
    <col min="1793" max="1793" width="0" style="136" hidden="1" customWidth="1"/>
    <col min="1794" max="1794" width="1.42578125" style="136" customWidth="1"/>
    <col min="1795" max="1795" width="8.85546875" style="136" customWidth="1"/>
    <col min="1796" max="1796" width="1.42578125" style="136" customWidth="1"/>
    <col min="1797" max="1797" width="4.42578125" style="136" customWidth="1"/>
    <col min="1798" max="1798" width="3" style="136" customWidth="1"/>
    <col min="1799" max="1799" width="5.85546875" style="136" customWidth="1"/>
    <col min="1800" max="1800" width="1.42578125" style="136" customWidth="1"/>
    <col min="1801" max="1801" width="5.85546875" style="136" customWidth="1"/>
    <col min="1802" max="1804" width="1.42578125" style="136" customWidth="1"/>
    <col min="1805" max="1805" width="3" style="136" customWidth="1"/>
    <col min="1806" max="1806" width="1.42578125" style="136" customWidth="1"/>
    <col min="1807" max="1807" width="13.140625" style="136" customWidth="1"/>
    <col min="1808" max="1808" width="11.7109375" style="136" customWidth="1"/>
    <col min="1809" max="1809" width="1.42578125" style="136" customWidth="1"/>
    <col min="1810" max="1810" width="14.7109375" style="136" customWidth="1"/>
    <col min="1811" max="1811" width="1.42578125" style="136" customWidth="1"/>
    <col min="1812" max="1812" width="13.140625" style="136" customWidth="1"/>
    <col min="1813" max="1813" width="1.42578125" style="136" customWidth="1"/>
    <col min="1814" max="1814" width="11.7109375" style="136" customWidth="1"/>
    <col min="1815" max="1815" width="1.42578125" style="136" customWidth="1"/>
    <col min="1816" max="2048" width="9.140625" style="136"/>
    <col min="2049" max="2049" width="0" style="136" hidden="1" customWidth="1"/>
    <col min="2050" max="2050" width="1.42578125" style="136" customWidth="1"/>
    <col min="2051" max="2051" width="8.85546875" style="136" customWidth="1"/>
    <col min="2052" max="2052" width="1.42578125" style="136" customWidth="1"/>
    <col min="2053" max="2053" width="4.42578125" style="136" customWidth="1"/>
    <col min="2054" max="2054" width="3" style="136" customWidth="1"/>
    <col min="2055" max="2055" width="5.85546875" style="136" customWidth="1"/>
    <col min="2056" max="2056" width="1.42578125" style="136" customWidth="1"/>
    <col min="2057" max="2057" width="5.85546875" style="136" customWidth="1"/>
    <col min="2058" max="2060" width="1.42578125" style="136" customWidth="1"/>
    <col min="2061" max="2061" width="3" style="136" customWidth="1"/>
    <col min="2062" max="2062" width="1.42578125" style="136" customWidth="1"/>
    <col min="2063" max="2063" width="13.140625" style="136" customWidth="1"/>
    <col min="2064" max="2064" width="11.7109375" style="136" customWidth="1"/>
    <col min="2065" max="2065" width="1.42578125" style="136" customWidth="1"/>
    <col min="2066" max="2066" width="14.7109375" style="136" customWidth="1"/>
    <col min="2067" max="2067" width="1.42578125" style="136" customWidth="1"/>
    <col min="2068" max="2068" width="13.140625" style="136" customWidth="1"/>
    <col min="2069" max="2069" width="1.42578125" style="136" customWidth="1"/>
    <col min="2070" max="2070" width="11.7109375" style="136" customWidth="1"/>
    <col min="2071" max="2071" width="1.42578125" style="136" customWidth="1"/>
    <col min="2072" max="2304" width="9.140625" style="136"/>
    <col min="2305" max="2305" width="0" style="136" hidden="1" customWidth="1"/>
    <col min="2306" max="2306" width="1.42578125" style="136" customWidth="1"/>
    <col min="2307" max="2307" width="8.85546875" style="136" customWidth="1"/>
    <col min="2308" max="2308" width="1.42578125" style="136" customWidth="1"/>
    <col min="2309" max="2309" width="4.42578125" style="136" customWidth="1"/>
    <col min="2310" max="2310" width="3" style="136" customWidth="1"/>
    <col min="2311" max="2311" width="5.85546875" style="136" customWidth="1"/>
    <col min="2312" max="2312" width="1.42578125" style="136" customWidth="1"/>
    <col min="2313" max="2313" width="5.85546875" style="136" customWidth="1"/>
    <col min="2314" max="2316" width="1.42578125" style="136" customWidth="1"/>
    <col min="2317" max="2317" width="3" style="136" customWidth="1"/>
    <col min="2318" max="2318" width="1.42578125" style="136" customWidth="1"/>
    <col min="2319" max="2319" width="13.140625" style="136" customWidth="1"/>
    <col min="2320" max="2320" width="11.7109375" style="136" customWidth="1"/>
    <col min="2321" max="2321" width="1.42578125" style="136" customWidth="1"/>
    <col min="2322" max="2322" width="14.7109375" style="136" customWidth="1"/>
    <col min="2323" max="2323" width="1.42578125" style="136" customWidth="1"/>
    <col min="2324" max="2324" width="13.140625" style="136" customWidth="1"/>
    <col min="2325" max="2325" width="1.42578125" style="136" customWidth="1"/>
    <col min="2326" max="2326" width="11.7109375" style="136" customWidth="1"/>
    <col min="2327" max="2327" width="1.42578125" style="136" customWidth="1"/>
    <col min="2328" max="2560" width="9.140625" style="136"/>
    <col min="2561" max="2561" width="0" style="136" hidden="1" customWidth="1"/>
    <col min="2562" max="2562" width="1.42578125" style="136" customWidth="1"/>
    <col min="2563" max="2563" width="8.85546875" style="136" customWidth="1"/>
    <col min="2564" max="2564" width="1.42578125" style="136" customWidth="1"/>
    <col min="2565" max="2565" width="4.42578125" style="136" customWidth="1"/>
    <col min="2566" max="2566" width="3" style="136" customWidth="1"/>
    <col min="2567" max="2567" width="5.85546875" style="136" customWidth="1"/>
    <col min="2568" max="2568" width="1.42578125" style="136" customWidth="1"/>
    <col min="2569" max="2569" width="5.85546875" style="136" customWidth="1"/>
    <col min="2570" max="2572" width="1.42578125" style="136" customWidth="1"/>
    <col min="2573" max="2573" width="3" style="136" customWidth="1"/>
    <col min="2574" max="2574" width="1.42578125" style="136" customWidth="1"/>
    <col min="2575" max="2575" width="13.140625" style="136" customWidth="1"/>
    <col min="2576" max="2576" width="11.7109375" style="136" customWidth="1"/>
    <col min="2577" max="2577" width="1.42578125" style="136" customWidth="1"/>
    <col min="2578" max="2578" width="14.7109375" style="136" customWidth="1"/>
    <col min="2579" max="2579" width="1.42578125" style="136" customWidth="1"/>
    <col min="2580" max="2580" width="13.140625" style="136" customWidth="1"/>
    <col min="2581" max="2581" width="1.42578125" style="136" customWidth="1"/>
    <col min="2582" max="2582" width="11.7109375" style="136" customWidth="1"/>
    <col min="2583" max="2583" width="1.42578125" style="136" customWidth="1"/>
    <col min="2584" max="2816" width="9.140625" style="136"/>
    <col min="2817" max="2817" width="0" style="136" hidden="1" customWidth="1"/>
    <col min="2818" max="2818" width="1.42578125" style="136" customWidth="1"/>
    <col min="2819" max="2819" width="8.85546875" style="136" customWidth="1"/>
    <col min="2820" max="2820" width="1.42578125" style="136" customWidth="1"/>
    <col min="2821" max="2821" width="4.42578125" style="136" customWidth="1"/>
    <col min="2822" max="2822" width="3" style="136" customWidth="1"/>
    <col min="2823" max="2823" width="5.85546875" style="136" customWidth="1"/>
    <col min="2824" max="2824" width="1.42578125" style="136" customWidth="1"/>
    <col min="2825" max="2825" width="5.85546875" style="136" customWidth="1"/>
    <col min="2826" max="2828" width="1.42578125" style="136" customWidth="1"/>
    <col min="2829" max="2829" width="3" style="136" customWidth="1"/>
    <col min="2830" max="2830" width="1.42578125" style="136" customWidth="1"/>
    <col min="2831" max="2831" width="13.140625" style="136" customWidth="1"/>
    <col min="2832" max="2832" width="11.7109375" style="136" customWidth="1"/>
    <col min="2833" max="2833" width="1.42578125" style="136" customWidth="1"/>
    <col min="2834" max="2834" width="14.7109375" style="136" customWidth="1"/>
    <col min="2835" max="2835" width="1.42578125" style="136" customWidth="1"/>
    <col min="2836" max="2836" width="13.140625" style="136" customWidth="1"/>
    <col min="2837" max="2837" width="1.42578125" style="136" customWidth="1"/>
    <col min="2838" max="2838" width="11.7109375" style="136" customWidth="1"/>
    <col min="2839" max="2839" width="1.42578125" style="136" customWidth="1"/>
    <col min="2840" max="3072" width="9.140625" style="136"/>
    <col min="3073" max="3073" width="0" style="136" hidden="1" customWidth="1"/>
    <col min="3074" max="3074" width="1.42578125" style="136" customWidth="1"/>
    <col min="3075" max="3075" width="8.85546875" style="136" customWidth="1"/>
    <col min="3076" max="3076" width="1.42578125" style="136" customWidth="1"/>
    <col min="3077" max="3077" width="4.42578125" style="136" customWidth="1"/>
    <col min="3078" max="3078" width="3" style="136" customWidth="1"/>
    <col min="3079" max="3079" width="5.85546875" style="136" customWidth="1"/>
    <col min="3080" max="3080" width="1.42578125" style="136" customWidth="1"/>
    <col min="3081" max="3081" width="5.85546875" style="136" customWidth="1"/>
    <col min="3082" max="3084" width="1.42578125" style="136" customWidth="1"/>
    <col min="3085" max="3085" width="3" style="136" customWidth="1"/>
    <col min="3086" max="3086" width="1.42578125" style="136" customWidth="1"/>
    <col min="3087" max="3087" width="13.140625" style="136" customWidth="1"/>
    <col min="3088" max="3088" width="11.7109375" style="136" customWidth="1"/>
    <col min="3089" max="3089" width="1.42578125" style="136" customWidth="1"/>
    <col min="3090" max="3090" width="14.7109375" style="136" customWidth="1"/>
    <col min="3091" max="3091" width="1.42578125" style="136" customWidth="1"/>
    <col min="3092" max="3092" width="13.140625" style="136" customWidth="1"/>
    <col min="3093" max="3093" width="1.42578125" style="136" customWidth="1"/>
    <col min="3094" max="3094" width="11.7109375" style="136" customWidth="1"/>
    <col min="3095" max="3095" width="1.42578125" style="136" customWidth="1"/>
    <col min="3096" max="3328" width="9.140625" style="136"/>
    <col min="3329" max="3329" width="0" style="136" hidden="1" customWidth="1"/>
    <col min="3330" max="3330" width="1.42578125" style="136" customWidth="1"/>
    <col min="3331" max="3331" width="8.85546875" style="136" customWidth="1"/>
    <col min="3332" max="3332" width="1.42578125" style="136" customWidth="1"/>
    <col min="3333" max="3333" width="4.42578125" style="136" customWidth="1"/>
    <col min="3334" max="3334" width="3" style="136" customWidth="1"/>
    <col min="3335" max="3335" width="5.85546875" style="136" customWidth="1"/>
    <col min="3336" max="3336" width="1.42578125" style="136" customWidth="1"/>
    <col min="3337" max="3337" width="5.85546875" style="136" customWidth="1"/>
    <col min="3338" max="3340" width="1.42578125" style="136" customWidth="1"/>
    <col min="3341" max="3341" width="3" style="136" customWidth="1"/>
    <col min="3342" max="3342" width="1.42578125" style="136" customWidth="1"/>
    <col min="3343" max="3343" width="13.140625" style="136" customWidth="1"/>
    <col min="3344" max="3344" width="11.7109375" style="136" customWidth="1"/>
    <col min="3345" max="3345" width="1.42578125" style="136" customWidth="1"/>
    <col min="3346" max="3346" width="14.7109375" style="136" customWidth="1"/>
    <col min="3347" max="3347" width="1.42578125" style="136" customWidth="1"/>
    <col min="3348" max="3348" width="13.140625" style="136" customWidth="1"/>
    <col min="3349" max="3349" width="1.42578125" style="136" customWidth="1"/>
    <col min="3350" max="3350" width="11.7109375" style="136" customWidth="1"/>
    <col min="3351" max="3351" width="1.42578125" style="136" customWidth="1"/>
    <col min="3352" max="3584" width="9.140625" style="136"/>
    <col min="3585" max="3585" width="0" style="136" hidden="1" customWidth="1"/>
    <col min="3586" max="3586" width="1.42578125" style="136" customWidth="1"/>
    <col min="3587" max="3587" width="8.85546875" style="136" customWidth="1"/>
    <col min="3588" max="3588" width="1.42578125" style="136" customWidth="1"/>
    <col min="3589" max="3589" width="4.42578125" style="136" customWidth="1"/>
    <col min="3590" max="3590" width="3" style="136" customWidth="1"/>
    <col min="3591" max="3591" width="5.85546875" style="136" customWidth="1"/>
    <col min="3592" max="3592" width="1.42578125" style="136" customWidth="1"/>
    <col min="3593" max="3593" width="5.85546875" style="136" customWidth="1"/>
    <col min="3594" max="3596" width="1.42578125" style="136" customWidth="1"/>
    <col min="3597" max="3597" width="3" style="136" customWidth="1"/>
    <col min="3598" max="3598" width="1.42578125" style="136" customWidth="1"/>
    <col min="3599" max="3599" width="13.140625" style="136" customWidth="1"/>
    <col min="3600" max="3600" width="11.7109375" style="136" customWidth="1"/>
    <col min="3601" max="3601" width="1.42578125" style="136" customWidth="1"/>
    <col min="3602" max="3602" width="14.7109375" style="136" customWidth="1"/>
    <col min="3603" max="3603" width="1.42578125" style="136" customWidth="1"/>
    <col min="3604" max="3604" width="13.140625" style="136" customWidth="1"/>
    <col min="3605" max="3605" width="1.42578125" style="136" customWidth="1"/>
    <col min="3606" max="3606" width="11.7109375" style="136" customWidth="1"/>
    <col min="3607" max="3607" width="1.42578125" style="136" customWidth="1"/>
    <col min="3608" max="3840" width="9.140625" style="136"/>
    <col min="3841" max="3841" width="0" style="136" hidden="1" customWidth="1"/>
    <col min="3842" max="3842" width="1.42578125" style="136" customWidth="1"/>
    <col min="3843" max="3843" width="8.85546875" style="136" customWidth="1"/>
    <col min="3844" max="3844" width="1.42578125" style="136" customWidth="1"/>
    <col min="3845" max="3845" width="4.42578125" style="136" customWidth="1"/>
    <col min="3846" max="3846" width="3" style="136" customWidth="1"/>
    <col min="3847" max="3847" width="5.85546875" style="136" customWidth="1"/>
    <col min="3848" max="3848" width="1.42578125" style="136" customWidth="1"/>
    <col min="3849" max="3849" width="5.85546875" style="136" customWidth="1"/>
    <col min="3850" max="3852" width="1.42578125" style="136" customWidth="1"/>
    <col min="3853" max="3853" width="3" style="136" customWidth="1"/>
    <col min="3854" max="3854" width="1.42578125" style="136" customWidth="1"/>
    <col min="3855" max="3855" width="13.140625" style="136" customWidth="1"/>
    <col min="3856" max="3856" width="11.7109375" style="136" customWidth="1"/>
    <col min="3857" max="3857" width="1.42578125" style="136" customWidth="1"/>
    <col min="3858" max="3858" width="14.7109375" style="136" customWidth="1"/>
    <col min="3859" max="3859" width="1.42578125" style="136" customWidth="1"/>
    <col min="3860" max="3860" width="13.140625" style="136" customWidth="1"/>
    <col min="3861" max="3861" width="1.42578125" style="136" customWidth="1"/>
    <col min="3862" max="3862" width="11.7109375" style="136" customWidth="1"/>
    <col min="3863" max="3863" width="1.42578125" style="136" customWidth="1"/>
    <col min="3864" max="4096" width="9.140625" style="136"/>
    <col min="4097" max="4097" width="0" style="136" hidden="1" customWidth="1"/>
    <col min="4098" max="4098" width="1.42578125" style="136" customWidth="1"/>
    <col min="4099" max="4099" width="8.85546875" style="136" customWidth="1"/>
    <col min="4100" max="4100" width="1.42578125" style="136" customWidth="1"/>
    <col min="4101" max="4101" width="4.42578125" style="136" customWidth="1"/>
    <col min="4102" max="4102" width="3" style="136" customWidth="1"/>
    <col min="4103" max="4103" width="5.85546875" style="136" customWidth="1"/>
    <col min="4104" max="4104" width="1.42578125" style="136" customWidth="1"/>
    <col min="4105" max="4105" width="5.85546875" style="136" customWidth="1"/>
    <col min="4106" max="4108" width="1.42578125" style="136" customWidth="1"/>
    <col min="4109" max="4109" width="3" style="136" customWidth="1"/>
    <col min="4110" max="4110" width="1.42578125" style="136" customWidth="1"/>
    <col min="4111" max="4111" width="13.140625" style="136" customWidth="1"/>
    <col min="4112" max="4112" width="11.7109375" style="136" customWidth="1"/>
    <col min="4113" max="4113" width="1.42578125" style="136" customWidth="1"/>
    <col min="4114" max="4114" width="14.7109375" style="136" customWidth="1"/>
    <col min="4115" max="4115" width="1.42578125" style="136" customWidth="1"/>
    <col min="4116" max="4116" width="13.140625" style="136" customWidth="1"/>
    <col min="4117" max="4117" width="1.42578125" style="136" customWidth="1"/>
    <col min="4118" max="4118" width="11.7109375" style="136" customWidth="1"/>
    <col min="4119" max="4119" width="1.42578125" style="136" customWidth="1"/>
    <col min="4120" max="4352" width="9.140625" style="136"/>
    <col min="4353" max="4353" width="0" style="136" hidden="1" customWidth="1"/>
    <col min="4354" max="4354" width="1.42578125" style="136" customWidth="1"/>
    <col min="4355" max="4355" width="8.85546875" style="136" customWidth="1"/>
    <col min="4356" max="4356" width="1.42578125" style="136" customWidth="1"/>
    <col min="4357" max="4357" width="4.42578125" style="136" customWidth="1"/>
    <col min="4358" max="4358" width="3" style="136" customWidth="1"/>
    <col min="4359" max="4359" width="5.85546875" style="136" customWidth="1"/>
    <col min="4360" max="4360" width="1.42578125" style="136" customWidth="1"/>
    <col min="4361" max="4361" width="5.85546875" style="136" customWidth="1"/>
    <col min="4362" max="4364" width="1.42578125" style="136" customWidth="1"/>
    <col min="4365" max="4365" width="3" style="136" customWidth="1"/>
    <col min="4366" max="4366" width="1.42578125" style="136" customWidth="1"/>
    <col min="4367" max="4367" width="13.140625" style="136" customWidth="1"/>
    <col min="4368" max="4368" width="11.7109375" style="136" customWidth="1"/>
    <col min="4369" max="4369" width="1.42578125" style="136" customWidth="1"/>
    <col min="4370" max="4370" width="14.7109375" style="136" customWidth="1"/>
    <col min="4371" max="4371" width="1.42578125" style="136" customWidth="1"/>
    <col min="4372" max="4372" width="13.140625" style="136" customWidth="1"/>
    <col min="4373" max="4373" width="1.42578125" style="136" customWidth="1"/>
    <col min="4374" max="4374" width="11.7109375" style="136" customWidth="1"/>
    <col min="4375" max="4375" width="1.42578125" style="136" customWidth="1"/>
    <col min="4376" max="4608" width="9.140625" style="136"/>
    <col min="4609" max="4609" width="0" style="136" hidden="1" customWidth="1"/>
    <col min="4610" max="4610" width="1.42578125" style="136" customWidth="1"/>
    <col min="4611" max="4611" width="8.85546875" style="136" customWidth="1"/>
    <col min="4612" max="4612" width="1.42578125" style="136" customWidth="1"/>
    <col min="4613" max="4613" width="4.42578125" style="136" customWidth="1"/>
    <col min="4614" max="4614" width="3" style="136" customWidth="1"/>
    <col min="4615" max="4615" width="5.85546875" style="136" customWidth="1"/>
    <col min="4616" max="4616" width="1.42578125" style="136" customWidth="1"/>
    <col min="4617" max="4617" width="5.85546875" style="136" customWidth="1"/>
    <col min="4618" max="4620" width="1.42578125" style="136" customWidth="1"/>
    <col min="4621" max="4621" width="3" style="136" customWidth="1"/>
    <col min="4622" max="4622" width="1.42578125" style="136" customWidth="1"/>
    <col min="4623" max="4623" width="13.140625" style="136" customWidth="1"/>
    <col min="4624" max="4624" width="11.7109375" style="136" customWidth="1"/>
    <col min="4625" max="4625" width="1.42578125" style="136" customWidth="1"/>
    <col min="4626" max="4626" width="14.7109375" style="136" customWidth="1"/>
    <col min="4627" max="4627" width="1.42578125" style="136" customWidth="1"/>
    <col min="4628" max="4628" width="13.140625" style="136" customWidth="1"/>
    <col min="4629" max="4629" width="1.42578125" style="136" customWidth="1"/>
    <col min="4630" max="4630" width="11.7109375" style="136" customWidth="1"/>
    <col min="4631" max="4631" width="1.42578125" style="136" customWidth="1"/>
    <col min="4632" max="4864" width="9.140625" style="136"/>
    <col min="4865" max="4865" width="0" style="136" hidden="1" customWidth="1"/>
    <col min="4866" max="4866" width="1.42578125" style="136" customWidth="1"/>
    <col min="4867" max="4867" width="8.85546875" style="136" customWidth="1"/>
    <col min="4868" max="4868" width="1.42578125" style="136" customWidth="1"/>
    <col min="4869" max="4869" width="4.42578125" style="136" customWidth="1"/>
    <col min="4870" max="4870" width="3" style="136" customWidth="1"/>
    <col min="4871" max="4871" width="5.85546875" style="136" customWidth="1"/>
    <col min="4872" max="4872" width="1.42578125" style="136" customWidth="1"/>
    <col min="4873" max="4873" width="5.85546875" style="136" customWidth="1"/>
    <col min="4874" max="4876" width="1.42578125" style="136" customWidth="1"/>
    <col min="4877" max="4877" width="3" style="136" customWidth="1"/>
    <col min="4878" max="4878" width="1.42578125" style="136" customWidth="1"/>
    <col min="4879" max="4879" width="13.140625" style="136" customWidth="1"/>
    <col min="4880" max="4880" width="11.7109375" style="136" customWidth="1"/>
    <col min="4881" max="4881" width="1.42578125" style="136" customWidth="1"/>
    <col min="4882" max="4882" width="14.7109375" style="136" customWidth="1"/>
    <col min="4883" max="4883" width="1.42578125" style="136" customWidth="1"/>
    <col min="4884" max="4884" width="13.140625" style="136" customWidth="1"/>
    <col min="4885" max="4885" width="1.42578125" style="136" customWidth="1"/>
    <col min="4886" max="4886" width="11.7109375" style="136" customWidth="1"/>
    <col min="4887" max="4887" width="1.42578125" style="136" customWidth="1"/>
    <col min="4888" max="5120" width="9.140625" style="136"/>
    <col min="5121" max="5121" width="0" style="136" hidden="1" customWidth="1"/>
    <col min="5122" max="5122" width="1.42578125" style="136" customWidth="1"/>
    <col min="5123" max="5123" width="8.85546875" style="136" customWidth="1"/>
    <col min="5124" max="5124" width="1.42578125" style="136" customWidth="1"/>
    <col min="5125" max="5125" width="4.42578125" style="136" customWidth="1"/>
    <col min="5126" max="5126" width="3" style="136" customWidth="1"/>
    <col min="5127" max="5127" width="5.85546875" style="136" customWidth="1"/>
    <col min="5128" max="5128" width="1.42578125" style="136" customWidth="1"/>
    <col min="5129" max="5129" width="5.85546875" style="136" customWidth="1"/>
    <col min="5130" max="5132" width="1.42578125" style="136" customWidth="1"/>
    <col min="5133" max="5133" width="3" style="136" customWidth="1"/>
    <col min="5134" max="5134" width="1.42578125" style="136" customWidth="1"/>
    <col min="5135" max="5135" width="13.140625" style="136" customWidth="1"/>
    <col min="5136" max="5136" width="11.7109375" style="136" customWidth="1"/>
    <col min="5137" max="5137" width="1.42578125" style="136" customWidth="1"/>
    <col min="5138" max="5138" width="14.7109375" style="136" customWidth="1"/>
    <col min="5139" max="5139" width="1.42578125" style="136" customWidth="1"/>
    <col min="5140" max="5140" width="13.140625" style="136" customWidth="1"/>
    <col min="5141" max="5141" width="1.42578125" style="136" customWidth="1"/>
    <col min="5142" max="5142" width="11.7109375" style="136" customWidth="1"/>
    <col min="5143" max="5143" width="1.42578125" style="136" customWidth="1"/>
    <col min="5144" max="5376" width="9.140625" style="136"/>
    <col min="5377" max="5377" width="0" style="136" hidden="1" customWidth="1"/>
    <col min="5378" max="5378" width="1.42578125" style="136" customWidth="1"/>
    <col min="5379" max="5379" width="8.85546875" style="136" customWidth="1"/>
    <col min="5380" max="5380" width="1.42578125" style="136" customWidth="1"/>
    <col min="5381" max="5381" width="4.42578125" style="136" customWidth="1"/>
    <col min="5382" max="5382" width="3" style="136" customWidth="1"/>
    <col min="5383" max="5383" width="5.85546875" style="136" customWidth="1"/>
    <col min="5384" max="5384" width="1.42578125" style="136" customWidth="1"/>
    <col min="5385" max="5385" width="5.85546875" style="136" customWidth="1"/>
    <col min="5386" max="5388" width="1.42578125" style="136" customWidth="1"/>
    <col min="5389" max="5389" width="3" style="136" customWidth="1"/>
    <col min="5390" max="5390" width="1.42578125" style="136" customWidth="1"/>
    <col min="5391" max="5391" width="13.140625" style="136" customWidth="1"/>
    <col min="5392" max="5392" width="11.7109375" style="136" customWidth="1"/>
    <col min="5393" max="5393" width="1.42578125" style="136" customWidth="1"/>
    <col min="5394" max="5394" width="14.7109375" style="136" customWidth="1"/>
    <col min="5395" max="5395" width="1.42578125" style="136" customWidth="1"/>
    <col min="5396" max="5396" width="13.140625" style="136" customWidth="1"/>
    <col min="5397" max="5397" width="1.42578125" style="136" customWidth="1"/>
    <col min="5398" max="5398" width="11.7109375" style="136" customWidth="1"/>
    <col min="5399" max="5399" width="1.42578125" style="136" customWidth="1"/>
    <col min="5400" max="5632" width="9.140625" style="136"/>
    <col min="5633" max="5633" width="0" style="136" hidden="1" customWidth="1"/>
    <col min="5634" max="5634" width="1.42578125" style="136" customWidth="1"/>
    <col min="5635" max="5635" width="8.85546875" style="136" customWidth="1"/>
    <col min="5636" max="5636" width="1.42578125" style="136" customWidth="1"/>
    <col min="5637" max="5637" width="4.42578125" style="136" customWidth="1"/>
    <col min="5638" max="5638" width="3" style="136" customWidth="1"/>
    <col min="5639" max="5639" width="5.85546875" style="136" customWidth="1"/>
    <col min="5640" max="5640" width="1.42578125" style="136" customWidth="1"/>
    <col min="5641" max="5641" width="5.85546875" style="136" customWidth="1"/>
    <col min="5642" max="5644" width="1.42578125" style="136" customWidth="1"/>
    <col min="5645" max="5645" width="3" style="136" customWidth="1"/>
    <col min="5646" max="5646" width="1.42578125" style="136" customWidth="1"/>
    <col min="5647" max="5647" width="13.140625" style="136" customWidth="1"/>
    <col min="5648" max="5648" width="11.7109375" style="136" customWidth="1"/>
    <col min="5649" max="5649" width="1.42578125" style="136" customWidth="1"/>
    <col min="5650" max="5650" width="14.7109375" style="136" customWidth="1"/>
    <col min="5651" max="5651" width="1.42578125" style="136" customWidth="1"/>
    <col min="5652" max="5652" width="13.140625" style="136" customWidth="1"/>
    <col min="5653" max="5653" width="1.42578125" style="136" customWidth="1"/>
    <col min="5654" max="5654" width="11.7109375" style="136" customWidth="1"/>
    <col min="5655" max="5655" width="1.42578125" style="136" customWidth="1"/>
    <col min="5656" max="5888" width="9.140625" style="136"/>
    <col min="5889" max="5889" width="0" style="136" hidden="1" customWidth="1"/>
    <col min="5890" max="5890" width="1.42578125" style="136" customWidth="1"/>
    <col min="5891" max="5891" width="8.85546875" style="136" customWidth="1"/>
    <col min="5892" max="5892" width="1.42578125" style="136" customWidth="1"/>
    <col min="5893" max="5893" width="4.42578125" style="136" customWidth="1"/>
    <col min="5894" max="5894" width="3" style="136" customWidth="1"/>
    <col min="5895" max="5895" width="5.85546875" style="136" customWidth="1"/>
    <col min="5896" max="5896" width="1.42578125" style="136" customWidth="1"/>
    <col min="5897" max="5897" width="5.85546875" style="136" customWidth="1"/>
    <col min="5898" max="5900" width="1.42578125" style="136" customWidth="1"/>
    <col min="5901" max="5901" width="3" style="136" customWidth="1"/>
    <col min="5902" max="5902" width="1.42578125" style="136" customWidth="1"/>
    <col min="5903" max="5903" width="13.140625" style="136" customWidth="1"/>
    <col min="5904" max="5904" width="11.7109375" style="136" customWidth="1"/>
    <col min="5905" max="5905" width="1.42578125" style="136" customWidth="1"/>
    <col min="5906" max="5906" width="14.7109375" style="136" customWidth="1"/>
    <col min="5907" max="5907" width="1.42578125" style="136" customWidth="1"/>
    <col min="5908" max="5908" width="13.140625" style="136" customWidth="1"/>
    <col min="5909" max="5909" width="1.42578125" style="136" customWidth="1"/>
    <col min="5910" max="5910" width="11.7109375" style="136" customWidth="1"/>
    <col min="5911" max="5911" width="1.42578125" style="136" customWidth="1"/>
    <col min="5912" max="6144" width="9.140625" style="136"/>
    <col min="6145" max="6145" width="0" style="136" hidden="1" customWidth="1"/>
    <col min="6146" max="6146" width="1.42578125" style="136" customWidth="1"/>
    <col min="6147" max="6147" width="8.85546875" style="136" customWidth="1"/>
    <col min="6148" max="6148" width="1.42578125" style="136" customWidth="1"/>
    <col min="6149" max="6149" width="4.42578125" style="136" customWidth="1"/>
    <col min="6150" max="6150" width="3" style="136" customWidth="1"/>
    <col min="6151" max="6151" width="5.85546875" style="136" customWidth="1"/>
    <col min="6152" max="6152" width="1.42578125" style="136" customWidth="1"/>
    <col min="6153" max="6153" width="5.85546875" style="136" customWidth="1"/>
    <col min="6154" max="6156" width="1.42578125" style="136" customWidth="1"/>
    <col min="6157" max="6157" width="3" style="136" customWidth="1"/>
    <col min="6158" max="6158" width="1.42578125" style="136" customWidth="1"/>
    <col min="6159" max="6159" width="13.140625" style="136" customWidth="1"/>
    <col min="6160" max="6160" width="11.7109375" style="136" customWidth="1"/>
    <col min="6161" max="6161" width="1.42578125" style="136" customWidth="1"/>
    <col min="6162" max="6162" width="14.7109375" style="136" customWidth="1"/>
    <col min="6163" max="6163" width="1.42578125" style="136" customWidth="1"/>
    <col min="6164" max="6164" width="13.140625" style="136" customWidth="1"/>
    <col min="6165" max="6165" width="1.42578125" style="136" customWidth="1"/>
    <col min="6166" max="6166" width="11.7109375" style="136" customWidth="1"/>
    <col min="6167" max="6167" width="1.42578125" style="136" customWidth="1"/>
    <col min="6168" max="6400" width="9.140625" style="136"/>
    <col min="6401" max="6401" width="0" style="136" hidden="1" customWidth="1"/>
    <col min="6402" max="6402" width="1.42578125" style="136" customWidth="1"/>
    <col min="6403" max="6403" width="8.85546875" style="136" customWidth="1"/>
    <col min="6404" max="6404" width="1.42578125" style="136" customWidth="1"/>
    <col min="6405" max="6405" width="4.42578125" style="136" customWidth="1"/>
    <col min="6406" max="6406" width="3" style="136" customWidth="1"/>
    <col min="6407" max="6407" width="5.85546875" style="136" customWidth="1"/>
    <col min="6408" max="6408" width="1.42578125" style="136" customWidth="1"/>
    <col min="6409" max="6409" width="5.85546875" style="136" customWidth="1"/>
    <col min="6410" max="6412" width="1.42578125" style="136" customWidth="1"/>
    <col min="6413" max="6413" width="3" style="136" customWidth="1"/>
    <col min="6414" max="6414" width="1.42578125" style="136" customWidth="1"/>
    <col min="6415" max="6415" width="13.140625" style="136" customWidth="1"/>
    <col min="6416" max="6416" width="11.7109375" style="136" customWidth="1"/>
    <col min="6417" max="6417" width="1.42578125" style="136" customWidth="1"/>
    <col min="6418" max="6418" width="14.7109375" style="136" customWidth="1"/>
    <col min="6419" max="6419" width="1.42578125" style="136" customWidth="1"/>
    <col min="6420" max="6420" width="13.140625" style="136" customWidth="1"/>
    <col min="6421" max="6421" width="1.42578125" style="136" customWidth="1"/>
    <col min="6422" max="6422" width="11.7109375" style="136" customWidth="1"/>
    <col min="6423" max="6423" width="1.42578125" style="136" customWidth="1"/>
    <col min="6424" max="6656" width="9.140625" style="136"/>
    <col min="6657" max="6657" width="0" style="136" hidden="1" customWidth="1"/>
    <col min="6658" max="6658" width="1.42578125" style="136" customWidth="1"/>
    <col min="6659" max="6659" width="8.85546875" style="136" customWidth="1"/>
    <col min="6660" max="6660" width="1.42578125" style="136" customWidth="1"/>
    <col min="6661" max="6661" width="4.42578125" style="136" customWidth="1"/>
    <col min="6662" max="6662" width="3" style="136" customWidth="1"/>
    <col min="6663" max="6663" width="5.85546875" style="136" customWidth="1"/>
    <col min="6664" max="6664" width="1.42578125" style="136" customWidth="1"/>
    <col min="6665" max="6665" width="5.85546875" style="136" customWidth="1"/>
    <col min="6666" max="6668" width="1.42578125" style="136" customWidth="1"/>
    <col min="6669" max="6669" width="3" style="136" customWidth="1"/>
    <col min="6670" max="6670" width="1.42578125" style="136" customWidth="1"/>
    <col min="6671" max="6671" width="13.140625" style="136" customWidth="1"/>
    <col min="6672" max="6672" width="11.7109375" style="136" customWidth="1"/>
    <col min="6673" max="6673" width="1.42578125" style="136" customWidth="1"/>
    <col min="6674" max="6674" width="14.7109375" style="136" customWidth="1"/>
    <col min="6675" max="6675" width="1.42578125" style="136" customWidth="1"/>
    <col min="6676" max="6676" width="13.140625" style="136" customWidth="1"/>
    <col min="6677" max="6677" width="1.42578125" style="136" customWidth="1"/>
    <col min="6678" max="6678" width="11.7109375" style="136" customWidth="1"/>
    <col min="6679" max="6679" width="1.42578125" style="136" customWidth="1"/>
    <col min="6680" max="6912" width="9.140625" style="136"/>
    <col min="6913" max="6913" width="0" style="136" hidden="1" customWidth="1"/>
    <col min="6914" max="6914" width="1.42578125" style="136" customWidth="1"/>
    <col min="6915" max="6915" width="8.85546875" style="136" customWidth="1"/>
    <col min="6916" max="6916" width="1.42578125" style="136" customWidth="1"/>
    <col min="6917" max="6917" width="4.42578125" style="136" customWidth="1"/>
    <col min="6918" max="6918" width="3" style="136" customWidth="1"/>
    <col min="6919" max="6919" width="5.85546875" style="136" customWidth="1"/>
    <col min="6920" max="6920" width="1.42578125" style="136" customWidth="1"/>
    <col min="6921" max="6921" width="5.85546875" style="136" customWidth="1"/>
    <col min="6922" max="6924" width="1.42578125" style="136" customWidth="1"/>
    <col min="6925" max="6925" width="3" style="136" customWidth="1"/>
    <col min="6926" max="6926" width="1.42578125" style="136" customWidth="1"/>
    <col min="6927" max="6927" width="13.140625" style="136" customWidth="1"/>
    <col min="6928" max="6928" width="11.7109375" style="136" customWidth="1"/>
    <col min="6929" max="6929" width="1.42578125" style="136" customWidth="1"/>
    <col min="6930" max="6930" width="14.7109375" style="136" customWidth="1"/>
    <col min="6931" max="6931" width="1.42578125" style="136" customWidth="1"/>
    <col min="6932" max="6932" width="13.140625" style="136" customWidth="1"/>
    <col min="6933" max="6933" width="1.42578125" style="136" customWidth="1"/>
    <col min="6934" max="6934" width="11.7109375" style="136" customWidth="1"/>
    <col min="6935" max="6935" width="1.42578125" style="136" customWidth="1"/>
    <col min="6936" max="7168" width="9.140625" style="136"/>
    <col min="7169" max="7169" width="0" style="136" hidden="1" customWidth="1"/>
    <col min="7170" max="7170" width="1.42578125" style="136" customWidth="1"/>
    <col min="7171" max="7171" width="8.85546875" style="136" customWidth="1"/>
    <col min="7172" max="7172" width="1.42578125" style="136" customWidth="1"/>
    <col min="7173" max="7173" width="4.42578125" style="136" customWidth="1"/>
    <col min="7174" max="7174" width="3" style="136" customWidth="1"/>
    <col min="7175" max="7175" width="5.85546875" style="136" customWidth="1"/>
    <col min="7176" max="7176" width="1.42578125" style="136" customWidth="1"/>
    <col min="7177" max="7177" width="5.85546875" style="136" customWidth="1"/>
    <col min="7178" max="7180" width="1.42578125" style="136" customWidth="1"/>
    <col min="7181" max="7181" width="3" style="136" customWidth="1"/>
    <col min="7182" max="7182" width="1.42578125" style="136" customWidth="1"/>
    <col min="7183" max="7183" width="13.140625" style="136" customWidth="1"/>
    <col min="7184" max="7184" width="11.7109375" style="136" customWidth="1"/>
    <col min="7185" max="7185" width="1.42578125" style="136" customWidth="1"/>
    <col min="7186" max="7186" width="14.7109375" style="136" customWidth="1"/>
    <col min="7187" max="7187" width="1.42578125" style="136" customWidth="1"/>
    <col min="7188" max="7188" width="13.140625" style="136" customWidth="1"/>
    <col min="7189" max="7189" width="1.42578125" style="136" customWidth="1"/>
    <col min="7190" max="7190" width="11.7109375" style="136" customWidth="1"/>
    <col min="7191" max="7191" width="1.42578125" style="136" customWidth="1"/>
    <col min="7192" max="7424" width="9.140625" style="136"/>
    <col min="7425" max="7425" width="0" style="136" hidden="1" customWidth="1"/>
    <col min="7426" max="7426" width="1.42578125" style="136" customWidth="1"/>
    <col min="7427" max="7427" width="8.85546875" style="136" customWidth="1"/>
    <col min="7428" max="7428" width="1.42578125" style="136" customWidth="1"/>
    <col min="7429" max="7429" width="4.42578125" style="136" customWidth="1"/>
    <col min="7430" max="7430" width="3" style="136" customWidth="1"/>
    <col min="7431" max="7431" width="5.85546875" style="136" customWidth="1"/>
    <col min="7432" max="7432" width="1.42578125" style="136" customWidth="1"/>
    <col min="7433" max="7433" width="5.85546875" style="136" customWidth="1"/>
    <col min="7434" max="7436" width="1.42578125" style="136" customWidth="1"/>
    <col min="7437" max="7437" width="3" style="136" customWidth="1"/>
    <col min="7438" max="7438" width="1.42578125" style="136" customWidth="1"/>
    <col min="7439" max="7439" width="13.140625" style="136" customWidth="1"/>
    <col min="7440" max="7440" width="11.7109375" style="136" customWidth="1"/>
    <col min="7441" max="7441" width="1.42578125" style="136" customWidth="1"/>
    <col min="7442" max="7442" width="14.7109375" style="136" customWidth="1"/>
    <col min="7443" max="7443" width="1.42578125" style="136" customWidth="1"/>
    <col min="7444" max="7444" width="13.140625" style="136" customWidth="1"/>
    <col min="7445" max="7445" width="1.42578125" style="136" customWidth="1"/>
    <col min="7446" max="7446" width="11.7109375" style="136" customWidth="1"/>
    <col min="7447" max="7447" width="1.42578125" style="136" customWidth="1"/>
    <col min="7448" max="7680" width="9.140625" style="136"/>
    <col min="7681" max="7681" width="0" style="136" hidden="1" customWidth="1"/>
    <col min="7682" max="7682" width="1.42578125" style="136" customWidth="1"/>
    <col min="7683" max="7683" width="8.85546875" style="136" customWidth="1"/>
    <col min="7684" max="7684" width="1.42578125" style="136" customWidth="1"/>
    <col min="7685" max="7685" width="4.42578125" style="136" customWidth="1"/>
    <col min="7686" max="7686" width="3" style="136" customWidth="1"/>
    <col min="7687" max="7687" width="5.85546875" style="136" customWidth="1"/>
    <col min="7688" max="7688" width="1.42578125" style="136" customWidth="1"/>
    <col min="7689" max="7689" width="5.85546875" style="136" customWidth="1"/>
    <col min="7690" max="7692" width="1.42578125" style="136" customWidth="1"/>
    <col min="7693" max="7693" width="3" style="136" customWidth="1"/>
    <col min="7694" max="7694" width="1.42578125" style="136" customWidth="1"/>
    <col min="7695" max="7695" width="13.140625" style="136" customWidth="1"/>
    <col min="7696" max="7696" width="11.7109375" style="136" customWidth="1"/>
    <col min="7697" max="7697" width="1.42578125" style="136" customWidth="1"/>
    <col min="7698" max="7698" width="14.7109375" style="136" customWidth="1"/>
    <col min="7699" max="7699" width="1.42578125" style="136" customWidth="1"/>
    <col min="7700" max="7700" width="13.140625" style="136" customWidth="1"/>
    <col min="7701" max="7701" width="1.42578125" style="136" customWidth="1"/>
    <col min="7702" max="7702" width="11.7109375" style="136" customWidth="1"/>
    <col min="7703" max="7703" width="1.42578125" style="136" customWidth="1"/>
    <col min="7704" max="7936" width="9.140625" style="136"/>
    <col min="7937" max="7937" width="0" style="136" hidden="1" customWidth="1"/>
    <col min="7938" max="7938" width="1.42578125" style="136" customWidth="1"/>
    <col min="7939" max="7939" width="8.85546875" style="136" customWidth="1"/>
    <col min="7940" max="7940" width="1.42578125" style="136" customWidth="1"/>
    <col min="7941" max="7941" width="4.42578125" style="136" customWidth="1"/>
    <col min="7942" max="7942" width="3" style="136" customWidth="1"/>
    <col min="7943" max="7943" width="5.85546875" style="136" customWidth="1"/>
    <col min="7944" max="7944" width="1.42578125" style="136" customWidth="1"/>
    <col min="7945" max="7945" width="5.85546875" style="136" customWidth="1"/>
    <col min="7946" max="7948" width="1.42578125" style="136" customWidth="1"/>
    <col min="7949" max="7949" width="3" style="136" customWidth="1"/>
    <col min="7950" max="7950" width="1.42578125" style="136" customWidth="1"/>
    <col min="7951" max="7951" width="13.140625" style="136" customWidth="1"/>
    <col min="7952" max="7952" width="11.7109375" style="136" customWidth="1"/>
    <col min="7953" max="7953" width="1.42578125" style="136" customWidth="1"/>
    <col min="7954" max="7954" width="14.7109375" style="136" customWidth="1"/>
    <col min="7955" max="7955" width="1.42578125" style="136" customWidth="1"/>
    <col min="7956" max="7956" width="13.140625" style="136" customWidth="1"/>
    <col min="7957" max="7957" width="1.42578125" style="136" customWidth="1"/>
    <col min="7958" max="7958" width="11.7109375" style="136" customWidth="1"/>
    <col min="7959" max="7959" width="1.42578125" style="136" customWidth="1"/>
    <col min="7960" max="8192" width="9.140625" style="136"/>
    <col min="8193" max="8193" width="0" style="136" hidden="1" customWidth="1"/>
    <col min="8194" max="8194" width="1.42578125" style="136" customWidth="1"/>
    <col min="8195" max="8195" width="8.85546875" style="136" customWidth="1"/>
    <col min="8196" max="8196" width="1.42578125" style="136" customWidth="1"/>
    <col min="8197" max="8197" width="4.42578125" style="136" customWidth="1"/>
    <col min="8198" max="8198" width="3" style="136" customWidth="1"/>
    <col min="8199" max="8199" width="5.85546875" style="136" customWidth="1"/>
    <col min="8200" max="8200" width="1.42578125" style="136" customWidth="1"/>
    <col min="8201" max="8201" width="5.85546875" style="136" customWidth="1"/>
    <col min="8202" max="8204" width="1.42578125" style="136" customWidth="1"/>
    <col min="8205" max="8205" width="3" style="136" customWidth="1"/>
    <col min="8206" max="8206" width="1.42578125" style="136" customWidth="1"/>
    <col min="8207" max="8207" width="13.140625" style="136" customWidth="1"/>
    <col min="8208" max="8208" width="11.7109375" style="136" customWidth="1"/>
    <col min="8209" max="8209" width="1.42578125" style="136" customWidth="1"/>
    <col min="8210" max="8210" width="14.7109375" style="136" customWidth="1"/>
    <col min="8211" max="8211" width="1.42578125" style="136" customWidth="1"/>
    <col min="8212" max="8212" width="13.140625" style="136" customWidth="1"/>
    <col min="8213" max="8213" width="1.42578125" style="136" customWidth="1"/>
    <col min="8214" max="8214" width="11.7109375" style="136" customWidth="1"/>
    <col min="8215" max="8215" width="1.42578125" style="136" customWidth="1"/>
    <col min="8216" max="8448" width="9.140625" style="136"/>
    <col min="8449" max="8449" width="0" style="136" hidden="1" customWidth="1"/>
    <col min="8450" max="8450" width="1.42578125" style="136" customWidth="1"/>
    <col min="8451" max="8451" width="8.85546875" style="136" customWidth="1"/>
    <col min="8452" max="8452" width="1.42578125" style="136" customWidth="1"/>
    <col min="8453" max="8453" width="4.42578125" style="136" customWidth="1"/>
    <col min="8454" max="8454" width="3" style="136" customWidth="1"/>
    <col min="8455" max="8455" width="5.85546875" style="136" customWidth="1"/>
    <col min="8456" max="8456" width="1.42578125" style="136" customWidth="1"/>
    <col min="8457" max="8457" width="5.85546875" style="136" customWidth="1"/>
    <col min="8458" max="8460" width="1.42578125" style="136" customWidth="1"/>
    <col min="8461" max="8461" width="3" style="136" customWidth="1"/>
    <col min="8462" max="8462" width="1.42578125" style="136" customWidth="1"/>
    <col min="8463" max="8463" width="13.140625" style="136" customWidth="1"/>
    <col min="8464" max="8464" width="11.7109375" style="136" customWidth="1"/>
    <col min="8465" max="8465" width="1.42578125" style="136" customWidth="1"/>
    <col min="8466" max="8466" width="14.7109375" style="136" customWidth="1"/>
    <col min="8467" max="8467" width="1.42578125" style="136" customWidth="1"/>
    <col min="8468" max="8468" width="13.140625" style="136" customWidth="1"/>
    <col min="8469" max="8469" width="1.42578125" style="136" customWidth="1"/>
    <col min="8470" max="8470" width="11.7109375" style="136" customWidth="1"/>
    <col min="8471" max="8471" width="1.42578125" style="136" customWidth="1"/>
    <col min="8472" max="8704" width="9.140625" style="136"/>
    <col min="8705" max="8705" width="0" style="136" hidden="1" customWidth="1"/>
    <col min="8706" max="8706" width="1.42578125" style="136" customWidth="1"/>
    <col min="8707" max="8707" width="8.85546875" style="136" customWidth="1"/>
    <col min="8708" max="8708" width="1.42578125" style="136" customWidth="1"/>
    <col min="8709" max="8709" width="4.42578125" style="136" customWidth="1"/>
    <col min="8710" max="8710" width="3" style="136" customWidth="1"/>
    <col min="8711" max="8711" width="5.85546875" style="136" customWidth="1"/>
    <col min="8712" max="8712" width="1.42578125" style="136" customWidth="1"/>
    <col min="8713" max="8713" width="5.85546875" style="136" customWidth="1"/>
    <col min="8714" max="8716" width="1.42578125" style="136" customWidth="1"/>
    <col min="8717" max="8717" width="3" style="136" customWidth="1"/>
    <col min="8718" max="8718" width="1.42578125" style="136" customWidth="1"/>
    <col min="8719" max="8719" width="13.140625" style="136" customWidth="1"/>
    <col min="8720" max="8720" width="11.7109375" style="136" customWidth="1"/>
    <col min="8721" max="8721" width="1.42578125" style="136" customWidth="1"/>
    <col min="8722" max="8722" width="14.7109375" style="136" customWidth="1"/>
    <col min="8723" max="8723" width="1.42578125" style="136" customWidth="1"/>
    <col min="8724" max="8724" width="13.140625" style="136" customWidth="1"/>
    <col min="8725" max="8725" width="1.42578125" style="136" customWidth="1"/>
    <col min="8726" max="8726" width="11.7109375" style="136" customWidth="1"/>
    <col min="8727" max="8727" width="1.42578125" style="136" customWidth="1"/>
    <col min="8728" max="8960" width="9.140625" style="136"/>
    <col min="8961" max="8961" width="0" style="136" hidden="1" customWidth="1"/>
    <col min="8962" max="8962" width="1.42578125" style="136" customWidth="1"/>
    <col min="8963" max="8963" width="8.85546875" style="136" customWidth="1"/>
    <col min="8964" max="8964" width="1.42578125" style="136" customWidth="1"/>
    <col min="8965" max="8965" width="4.42578125" style="136" customWidth="1"/>
    <col min="8966" max="8966" width="3" style="136" customWidth="1"/>
    <col min="8967" max="8967" width="5.85546875" style="136" customWidth="1"/>
    <col min="8968" max="8968" width="1.42578125" style="136" customWidth="1"/>
    <col min="8969" max="8969" width="5.85546875" style="136" customWidth="1"/>
    <col min="8970" max="8972" width="1.42578125" style="136" customWidth="1"/>
    <col min="8973" max="8973" width="3" style="136" customWidth="1"/>
    <col min="8974" max="8974" width="1.42578125" style="136" customWidth="1"/>
    <col min="8975" max="8975" width="13.140625" style="136" customWidth="1"/>
    <col min="8976" max="8976" width="11.7109375" style="136" customWidth="1"/>
    <col min="8977" max="8977" width="1.42578125" style="136" customWidth="1"/>
    <col min="8978" max="8978" width="14.7109375" style="136" customWidth="1"/>
    <col min="8979" max="8979" width="1.42578125" style="136" customWidth="1"/>
    <col min="8980" max="8980" width="13.140625" style="136" customWidth="1"/>
    <col min="8981" max="8981" width="1.42578125" style="136" customWidth="1"/>
    <col min="8982" max="8982" width="11.7109375" style="136" customWidth="1"/>
    <col min="8983" max="8983" width="1.42578125" style="136" customWidth="1"/>
    <col min="8984" max="9216" width="9.140625" style="136"/>
    <col min="9217" max="9217" width="0" style="136" hidden="1" customWidth="1"/>
    <col min="9218" max="9218" width="1.42578125" style="136" customWidth="1"/>
    <col min="9219" max="9219" width="8.85546875" style="136" customWidth="1"/>
    <col min="9220" max="9220" width="1.42578125" style="136" customWidth="1"/>
    <col min="9221" max="9221" width="4.42578125" style="136" customWidth="1"/>
    <col min="9222" max="9222" width="3" style="136" customWidth="1"/>
    <col min="9223" max="9223" width="5.85546875" style="136" customWidth="1"/>
    <col min="9224" max="9224" width="1.42578125" style="136" customWidth="1"/>
    <col min="9225" max="9225" width="5.85546875" style="136" customWidth="1"/>
    <col min="9226" max="9228" width="1.42578125" style="136" customWidth="1"/>
    <col min="9229" max="9229" width="3" style="136" customWidth="1"/>
    <col min="9230" max="9230" width="1.42578125" style="136" customWidth="1"/>
    <col min="9231" max="9231" width="13.140625" style="136" customWidth="1"/>
    <col min="9232" max="9232" width="11.7109375" style="136" customWidth="1"/>
    <col min="9233" max="9233" width="1.42578125" style="136" customWidth="1"/>
    <col min="9234" max="9234" width="14.7109375" style="136" customWidth="1"/>
    <col min="9235" max="9235" width="1.42578125" style="136" customWidth="1"/>
    <col min="9236" max="9236" width="13.140625" style="136" customWidth="1"/>
    <col min="9237" max="9237" width="1.42578125" style="136" customWidth="1"/>
    <col min="9238" max="9238" width="11.7109375" style="136" customWidth="1"/>
    <col min="9239" max="9239" width="1.42578125" style="136" customWidth="1"/>
    <col min="9240" max="9472" width="9.140625" style="136"/>
    <col min="9473" max="9473" width="0" style="136" hidden="1" customWidth="1"/>
    <col min="9474" max="9474" width="1.42578125" style="136" customWidth="1"/>
    <col min="9475" max="9475" width="8.85546875" style="136" customWidth="1"/>
    <col min="9476" max="9476" width="1.42578125" style="136" customWidth="1"/>
    <col min="9477" max="9477" width="4.42578125" style="136" customWidth="1"/>
    <col min="9478" max="9478" width="3" style="136" customWidth="1"/>
    <col min="9479" max="9479" width="5.85546875" style="136" customWidth="1"/>
    <col min="9480" max="9480" width="1.42578125" style="136" customWidth="1"/>
    <col min="9481" max="9481" width="5.85546875" style="136" customWidth="1"/>
    <col min="9482" max="9484" width="1.42578125" style="136" customWidth="1"/>
    <col min="9485" max="9485" width="3" style="136" customWidth="1"/>
    <col min="9486" max="9486" width="1.42578125" style="136" customWidth="1"/>
    <col min="9487" max="9487" width="13.140625" style="136" customWidth="1"/>
    <col min="9488" max="9488" width="11.7109375" style="136" customWidth="1"/>
    <col min="9489" max="9489" width="1.42578125" style="136" customWidth="1"/>
    <col min="9490" max="9490" width="14.7109375" style="136" customWidth="1"/>
    <col min="9491" max="9491" width="1.42578125" style="136" customWidth="1"/>
    <col min="9492" max="9492" width="13.140625" style="136" customWidth="1"/>
    <col min="9493" max="9493" width="1.42578125" style="136" customWidth="1"/>
    <col min="9494" max="9494" width="11.7109375" style="136" customWidth="1"/>
    <col min="9495" max="9495" width="1.42578125" style="136" customWidth="1"/>
    <col min="9496" max="9728" width="9.140625" style="136"/>
    <col min="9729" max="9729" width="0" style="136" hidden="1" customWidth="1"/>
    <col min="9730" max="9730" width="1.42578125" style="136" customWidth="1"/>
    <col min="9731" max="9731" width="8.85546875" style="136" customWidth="1"/>
    <col min="9732" max="9732" width="1.42578125" style="136" customWidth="1"/>
    <col min="9733" max="9733" width="4.42578125" style="136" customWidth="1"/>
    <col min="9734" max="9734" width="3" style="136" customWidth="1"/>
    <col min="9735" max="9735" width="5.85546875" style="136" customWidth="1"/>
    <col min="9736" max="9736" width="1.42578125" style="136" customWidth="1"/>
    <col min="9737" max="9737" width="5.85546875" style="136" customWidth="1"/>
    <col min="9738" max="9740" width="1.42578125" style="136" customWidth="1"/>
    <col min="9741" max="9741" width="3" style="136" customWidth="1"/>
    <col min="9742" max="9742" width="1.42578125" style="136" customWidth="1"/>
    <col min="9743" max="9743" width="13.140625" style="136" customWidth="1"/>
    <col min="9744" max="9744" width="11.7109375" style="136" customWidth="1"/>
    <col min="9745" max="9745" width="1.42578125" style="136" customWidth="1"/>
    <col min="9746" max="9746" width="14.7109375" style="136" customWidth="1"/>
    <col min="9747" max="9747" width="1.42578125" style="136" customWidth="1"/>
    <col min="9748" max="9748" width="13.140625" style="136" customWidth="1"/>
    <col min="9749" max="9749" width="1.42578125" style="136" customWidth="1"/>
    <col min="9750" max="9750" width="11.7109375" style="136" customWidth="1"/>
    <col min="9751" max="9751" width="1.42578125" style="136" customWidth="1"/>
    <col min="9752" max="9984" width="9.140625" style="136"/>
    <col min="9985" max="9985" width="0" style="136" hidden="1" customWidth="1"/>
    <col min="9986" max="9986" width="1.42578125" style="136" customWidth="1"/>
    <col min="9987" max="9987" width="8.85546875" style="136" customWidth="1"/>
    <col min="9988" max="9988" width="1.42578125" style="136" customWidth="1"/>
    <col min="9989" max="9989" width="4.42578125" style="136" customWidth="1"/>
    <col min="9990" max="9990" width="3" style="136" customWidth="1"/>
    <col min="9991" max="9991" width="5.85546875" style="136" customWidth="1"/>
    <col min="9992" max="9992" width="1.42578125" style="136" customWidth="1"/>
    <col min="9993" max="9993" width="5.85546875" style="136" customWidth="1"/>
    <col min="9994" max="9996" width="1.42578125" style="136" customWidth="1"/>
    <col min="9997" max="9997" width="3" style="136" customWidth="1"/>
    <col min="9998" max="9998" width="1.42578125" style="136" customWidth="1"/>
    <col min="9999" max="9999" width="13.140625" style="136" customWidth="1"/>
    <col min="10000" max="10000" width="11.7109375" style="136" customWidth="1"/>
    <col min="10001" max="10001" width="1.42578125" style="136" customWidth="1"/>
    <col min="10002" max="10002" width="14.7109375" style="136" customWidth="1"/>
    <col min="10003" max="10003" width="1.42578125" style="136" customWidth="1"/>
    <col min="10004" max="10004" width="13.140625" style="136" customWidth="1"/>
    <col min="10005" max="10005" width="1.42578125" style="136" customWidth="1"/>
    <col min="10006" max="10006" width="11.7109375" style="136" customWidth="1"/>
    <col min="10007" max="10007" width="1.42578125" style="136" customWidth="1"/>
    <col min="10008" max="10240" width="9.140625" style="136"/>
    <col min="10241" max="10241" width="0" style="136" hidden="1" customWidth="1"/>
    <col min="10242" max="10242" width="1.42578125" style="136" customWidth="1"/>
    <col min="10243" max="10243" width="8.85546875" style="136" customWidth="1"/>
    <col min="10244" max="10244" width="1.42578125" style="136" customWidth="1"/>
    <col min="10245" max="10245" width="4.42578125" style="136" customWidth="1"/>
    <col min="10246" max="10246" width="3" style="136" customWidth="1"/>
    <col min="10247" max="10247" width="5.85546875" style="136" customWidth="1"/>
    <col min="10248" max="10248" width="1.42578125" style="136" customWidth="1"/>
    <col min="10249" max="10249" width="5.85546875" style="136" customWidth="1"/>
    <col min="10250" max="10252" width="1.42578125" style="136" customWidth="1"/>
    <col min="10253" max="10253" width="3" style="136" customWidth="1"/>
    <col min="10254" max="10254" width="1.42578125" style="136" customWidth="1"/>
    <col min="10255" max="10255" width="13.140625" style="136" customWidth="1"/>
    <col min="10256" max="10256" width="11.7109375" style="136" customWidth="1"/>
    <col min="10257" max="10257" width="1.42578125" style="136" customWidth="1"/>
    <col min="10258" max="10258" width="14.7109375" style="136" customWidth="1"/>
    <col min="10259" max="10259" width="1.42578125" style="136" customWidth="1"/>
    <col min="10260" max="10260" width="13.140625" style="136" customWidth="1"/>
    <col min="10261" max="10261" width="1.42578125" style="136" customWidth="1"/>
    <col min="10262" max="10262" width="11.7109375" style="136" customWidth="1"/>
    <col min="10263" max="10263" width="1.42578125" style="136" customWidth="1"/>
    <col min="10264" max="10496" width="9.140625" style="136"/>
    <col min="10497" max="10497" width="0" style="136" hidden="1" customWidth="1"/>
    <col min="10498" max="10498" width="1.42578125" style="136" customWidth="1"/>
    <col min="10499" max="10499" width="8.85546875" style="136" customWidth="1"/>
    <col min="10500" max="10500" width="1.42578125" style="136" customWidth="1"/>
    <col min="10501" max="10501" width="4.42578125" style="136" customWidth="1"/>
    <col min="10502" max="10502" width="3" style="136" customWidth="1"/>
    <col min="10503" max="10503" width="5.85546875" style="136" customWidth="1"/>
    <col min="10504" max="10504" width="1.42578125" style="136" customWidth="1"/>
    <col min="10505" max="10505" width="5.85546875" style="136" customWidth="1"/>
    <col min="10506" max="10508" width="1.42578125" style="136" customWidth="1"/>
    <col min="10509" max="10509" width="3" style="136" customWidth="1"/>
    <col min="10510" max="10510" width="1.42578125" style="136" customWidth="1"/>
    <col min="10511" max="10511" width="13.140625" style="136" customWidth="1"/>
    <col min="10512" max="10512" width="11.7109375" style="136" customWidth="1"/>
    <col min="10513" max="10513" width="1.42578125" style="136" customWidth="1"/>
    <col min="10514" max="10514" width="14.7109375" style="136" customWidth="1"/>
    <col min="10515" max="10515" width="1.42578125" style="136" customWidth="1"/>
    <col min="10516" max="10516" width="13.140625" style="136" customWidth="1"/>
    <col min="10517" max="10517" width="1.42578125" style="136" customWidth="1"/>
    <col min="10518" max="10518" width="11.7109375" style="136" customWidth="1"/>
    <col min="10519" max="10519" width="1.42578125" style="136" customWidth="1"/>
    <col min="10520" max="10752" width="9.140625" style="136"/>
    <col min="10753" max="10753" width="0" style="136" hidden="1" customWidth="1"/>
    <col min="10754" max="10754" width="1.42578125" style="136" customWidth="1"/>
    <col min="10755" max="10755" width="8.85546875" style="136" customWidth="1"/>
    <col min="10756" max="10756" width="1.42578125" style="136" customWidth="1"/>
    <col min="10757" max="10757" width="4.42578125" style="136" customWidth="1"/>
    <col min="10758" max="10758" width="3" style="136" customWidth="1"/>
    <col min="10759" max="10759" width="5.85546875" style="136" customWidth="1"/>
    <col min="10760" max="10760" width="1.42578125" style="136" customWidth="1"/>
    <col min="10761" max="10761" width="5.85546875" style="136" customWidth="1"/>
    <col min="10762" max="10764" width="1.42578125" style="136" customWidth="1"/>
    <col min="10765" max="10765" width="3" style="136" customWidth="1"/>
    <col min="10766" max="10766" width="1.42578125" style="136" customWidth="1"/>
    <col min="10767" max="10767" width="13.140625" style="136" customWidth="1"/>
    <col min="10768" max="10768" width="11.7109375" style="136" customWidth="1"/>
    <col min="10769" max="10769" width="1.42578125" style="136" customWidth="1"/>
    <col min="10770" max="10770" width="14.7109375" style="136" customWidth="1"/>
    <col min="10771" max="10771" width="1.42578125" style="136" customWidth="1"/>
    <col min="10772" max="10772" width="13.140625" style="136" customWidth="1"/>
    <col min="10773" max="10773" width="1.42578125" style="136" customWidth="1"/>
    <col min="10774" max="10774" width="11.7109375" style="136" customWidth="1"/>
    <col min="10775" max="10775" width="1.42578125" style="136" customWidth="1"/>
    <col min="10776" max="11008" width="9.140625" style="136"/>
    <col min="11009" max="11009" width="0" style="136" hidden="1" customWidth="1"/>
    <col min="11010" max="11010" width="1.42578125" style="136" customWidth="1"/>
    <col min="11011" max="11011" width="8.85546875" style="136" customWidth="1"/>
    <col min="11012" max="11012" width="1.42578125" style="136" customWidth="1"/>
    <col min="11013" max="11013" width="4.42578125" style="136" customWidth="1"/>
    <col min="11014" max="11014" width="3" style="136" customWidth="1"/>
    <col min="11015" max="11015" width="5.85546875" style="136" customWidth="1"/>
    <col min="11016" max="11016" width="1.42578125" style="136" customWidth="1"/>
    <col min="11017" max="11017" width="5.85546875" style="136" customWidth="1"/>
    <col min="11018" max="11020" width="1.42578125" style="136" customWidth="1"/>
    <col min="11021" max="11021" width="3" style="136" customWidth="1"/>
    <col min="11022" max="11022" width="1.42578125" style="136" customWidth="1"/>
    <col min="11023" max="11023" width="13.140625" style="136" customWidth="1"/>
    <col min="11024" max="11024" width="11.7109375" style="136" customWidth="1"/>
    <col min="11025" max="11025" width="1.42578125" style="136" customWidth="1"/>
    <col min="11026" max="11026" width="14.7109375" style="136" customWidth="1"/>
    <col min="11027" max="11027" width="1.42578125" style="136" customWidth="1"/>
    <col min="11028" max="11028" width="13.140625" style="136" customWidth="1"/>
    <col min="11029" max="11029" width="1.42578125" style="136" customWidth="1"/>
    <col min="11030" max="11030" width="11.7109375" style="136" customWidth="1"/>
    <col min="11031" max="11031" width="1.42578125" style="136" customWidth="1"/>
    <col min="11032" max="11264" width="9.140625" style="136"/>
    <col min="11265" max="11265" width="0" style="136" hidden="1" customWidth="1"/>
    <col min="11266" max="11266" width="1.42578125" style="136" customWidth="1"/>
    <col min="11267" max="11267" width="8.85546875" style="136" customWidth="1"/>
    <col min="11268" max="11268" width="1.42578125" style="136" customWidth="1"/>
    <col min="11269" max="11269" width="4.42578125" style="136" customWidth="1"/>
    <col min="11270" max="11270" width="3" style="136" customWidth="1"/>
    <col min="11271" max="11271" width="5.85546875" style="136" customWidth="1"/>
    <col min="11272" max="11272" width="1.42578125" style="136" customWidth="1"/>
    <col min="11273" max="11273" width="5.85546875" style="136" customWidth="1"/>
    <col min="11274" max="11276" width="1.42578125" style="136" customWidth="1"/>
    <col min="11277" max="11277" width="3" style="136" customWidth="1"/>
    <col min="11278" max="11278" width="1.42578125" style="136" customWidth="1"/>
    <col min="11279" max="11279" width="13.140625" style="136" customWidth="1"/>
    <col min="11280" max="11280" width="11.7109375" style="136" customWidth="1"/>
    <col min="11281" max="11281" width="1.42578125" style="136" customWidth="1"/>
    <col min="11282" max="11282" width="14.7109375" style="136" customWidth="1"/>
    <col min="11283" max="11283" width="1.42578125" style="136" customWidth="1"/>
    <col min="11284" max="11284" width="13.140625" style="136" customWidth="1"/>
    <col min="11285" max="11285" width="1.42578125" style="136" customWidth="1"/>
    <col min="11286" max="11286" width="11.7109375" style="136" customWidth="1"/>
    <col min="11287" max="11287" width="1.42578125" style="136" customWidth="1"/>
    <col min="11288" max="11520" width="9.140625" style="136"/>
    <col min="11521" max="11521" width="0" style="136" hidden="1" customWidth="1"/>
    <col min="11522" max="11522" width="1.42578125" style="136" customWidth="1"/>
    <col min="11523" max="11523" width="8.85546875" style="136" customWidth="1"/>
    <col min="11524" max="11524" width="1.42578125" style="136" customWidth="1"/>
    <col min="11525" max="11525" width="4.42578125" style="136" customWidth="1"/>
    <col min="11526" max="11526" width="3" style="136" customWidth="1"/>
    <col min="11527" max="11527" width="5.85546875" style="136" customWidth="1"/>
    <col min="11528" max="11528" width="1.42578125" style="136" customWidth="1"/>
    <col min="11529" max="11529" width="5.85546875" style="136" customWidth="1"/>
    <col min="11530" max="11532" width="1.42578125" style="136" customWidth="1"/>
    <col min="11533" max="11533" width="3" style="136" customWidth="1"/>
    <col min="11534" max="11534" width="1.42578125" style="136" customWidth="1"/>
    <col min="11535" max="11535" width="13.140625" style="136" customWidth="1"/>
    <col min="11536" max="11536" width="11.7109375" style="136" customWidth="1"/>
    <col min="11537" max="11537" width="1.42578125" style="136" customWidth="1"/>
    <col min="11538" max="11538" width="14.7109375" style="136" customWidth="1"/>
    <col min="11539" max="11539" width="1.42578125" style="136" customWidth="1"/>
    <col min="11540" max="11540" width="13.140625" style="136" customWidth="1"/>
    <col min="11541" max="11541" width="1.42578125" style="136" customWidth="1"/>
    <col min="11542" max="11542" width="11.7109375" style="136" customWidth="1"/>
    <col min="11543" max="11543" width="1.42578125" style="136" customWidth="1"/>
    <col min="11544" max="11776" width="9.140625" style="136"/>
    <col min="11777" max="11777" width="0" style="136" hidden="1" customWidth="1"/>
    <col min="11778" max="11778" width="1.42578125" style="136" customWidth="1"/>
    <col min="11779" max="11779" width="8.85546875" style="136" customWidth="1"/>
    <col min="11780" max="11780" width="1.42578125" style="136" customWidth="1"/>
    <col min="11781" max="11781" width="4.42578125" style="136" customWidth="1"/>
    <col min="11782" max="11782" width="3" style="136" customWidth="1"/>
    <col min="11783" max="11783" width="5.85546875" style="136" customWidth="1"/>
    <col min="11784" max="11784" width="1.42578125" style="136" customWidth="1"/>
    <col min="11785" max="11785" width="5.85546875" style="136" customWidth="1"/>
    <col min="11786" max="11788" width="1.42578125" style="136" customWidth="1"/>
    <col min="11789" max="11789" width="3" style="136" customWidth="1"/>
    <col min="11790" max="11790" width="1.42578125" style="136" customWidth="1"/>
    <col min="11791" max="11791" width="13.140625" style="136" customWidth="1"/>
    <col min="11792" max="11792" width="11.7109375" style="136" customWidth="1"/>
    <col min="11793" max="11793" width="1.42578125" style="136" customWidth="1"/>
    <col min="11794" max="11794" width="14.7109375" style="136" customWidth="1"/>
    <col min="11795" max="11795" width="1.42578125" style="136" customWidth="1"/>
    <col min="11796" max="11796" width="13.140625" style="136" customWidth="1"/>
    <col min="11797" max="11797" width="1.42578125" style="136" customWidth="1"/>
    <col min="11798" max="11798" width="11.7109375" style="136" customWidth="1"/>
    <col min="11799" max="11799" width="1.42578125" style="136" customWidth="1"/>
    <col min="11800" max="12032" width="9.140625" style="136"/>
    <col min="12033" max="12033" width="0" style="136" hidden="1" customWidth="1"/>
    <col min="12034" max="12034" width="1.42578125" style="136" customWidth="1"/>
    <col min="12035" max="12035" width="8.85546875" style="136" customWidth="1"/>
    <col min="12036" max="12036" width="1.42578125" style="136" customWidth="1"/>
    <col min="12037" max="12037" width="4.42578125" style="136" customWidth="1"/>
    <col min="12038" max="12038" width="3" style="136" customWidth="1"/>
    <col min="12039" max="12039" width="5.85546875" style="136" customWidth="1"/>
    <col min="12040" max="12040" width="1.42578125" style="136" customWidth="1"/>
    <col min="12041" max="12041" width="5.85546875" style="136" customWidth="1"/>
    <col min="12042" max="12044" width="1.42578125" style="136" customWidth="1"/>
    <col min="12045" max="12045" width="3" style="136" customWidth="1"/>
    <col min="12046" max="12046" width="1.42578125" style="136" customWidth="1"/>
    <col min="12047" max="12047" width="13.140625" style="136" customWidth="1"/>
    <col min="12048" max="12048" width="11.7109375" style="136" customWidth="1"/>
    <col min="12049" max="12049" width="1.42578125" style="136" customWidth="1"/>
    <col min="12050" max="12050" width="14.7109375" style="136" customWidth="1"/>
    <col min="12051" max="12051" width="1.42578125" style="136" customWidth="1"/>
    <col min="12052" max="12052" width="13.140625" style="136" customWidth="1"/>
    <col min="12053" max="12053" width="1.42578125" style="136" customWidth="1"/>
    <col min="12054" max="12054" width="11.7109375" style="136" customWidth="1"/>
    <col min="12055" max="12055" width="1.42578125" style="136" customWidth="1"/>
    <col min="12056" max="12288" width="9.140625" style="136"/>
    <col min="12289" max="12289" width="0" style="136" hidden="1" customWidth="1"/>
    <col min="12290" max="12290" width="1.42578125" style="136" customWidth="1"/>
    <col min="12291" max="12291" width="8.85546875" style="136" customWidth="1"/>
    <col min="12292" max="12292" width="1.42578125" style="136" customWidth="1"/>
    <col min="12293" max="12293" width="4.42578125" style="136" customWidth="1"/>
    <col min="12294" max="12294" width="3" style="136" customWidth="1"/>
    <col min="12295" max="12295" width="5.85546875" style="136" customWidth="1"/>
    <col min="12296" max="12296" width="1.42578125" style="136" customWidth="1"/>
    <col min="12297" max="12297" width="5.85546875" style="136" customWidth="1"/>
    <col min="12298" max="12300" width="1.42578125" style="136" customWidth="1"/>
    <col min="12301" max="12301" width="3" style="136" customWidth="1"/>
    <col min="12302" max="12302" width="1.42578125" style="136" customWidth="1"/>
    <col min="12303" max="12303" width="13.140625" style="136" customWidth="1"/>
    <col min="12304" max="12304" width="11.7109375" style="136" customWidth="1"/>
    <col min="12305" max="12305" width="1.42578125" style="136" customWidth="1"/>
    <col min="12306" max="12306" width="14.7109375" style="136" customWidth="1"/>
    <col min="12307" max="12307" width="1.42578125" style="136" customWidth="1"/>
    <col min="12308" max="12308" width="13.140625" style="136" customWidth="1"/>
    <col min="12309" max="12309" width="1.42578125" style="136" customWidth="1"/>
    <col min="12310" max="12310" width="11.7109375" style="136" customWidth="1"/>
    <col min="12311" max="12311" width="1.42578125" style="136" customWidth="1"/>
    <col min="12312" max="12544" width="9.140625" style="136"/>
    <col min="12545" max="12545" width="0" style="136" hidden="1" customWidth="1"/>
    <col min="12546" max="12546" width="1.42578125" style="136" customWidth="1"/>
    <col min="12547" max="12547" width="8.85546875" style="136" customWidth="1"/>
    <col min="12548" max="12548" width="1.42578125" style="136" customWidth="1"/>
    <col min="12549" max="12549" width="4.42578125" style="136" customWidth="1"/>
    <col min="12550" max="12550" width="3" style="136" customWidth="1"/>
    <col min="12551" max="12551" width="5.85546875" style="136" customWidth="1"/>
    <col min="12552" max="12552" width="1.42578125" style="136" customWidth="1"/>
    <col min="12553" max="12553" width="5.85546875" style="136" customWidth="1"/>
    <col min="12554" max="12556" width="1.42578125" style="136" customWidth="1"/>
    <col min="12557" max="12557" width="3" style="136" customWidth="1"/>
    <col min="12558" max="12558" width="1.42578125" style="136" customWidth="1"/>
    <col min="12559" max="12559" width="13.140625" style="136" customWidth="1"/>
    <col min="12560" max="12560" width="11.7109375" style="136" customWidth="1"/>
    <col min="12561" max="12561" width="1.42578125" style="136" customWidth="1"/>
    <col min="12562" max="12562" width="14.7109375" style="136" customWidth="1"/>
    <col min="12563" max="12563" width="1.42578125" style="136" customWidth="1"/>
    <col min="12564" max="12564" width="13.140625" style="136" customWidth="1"/>
    <col min="12565" max="12565" width="1.42578125" style="136" customWidth="1"/>
    <col min="12566" max="12566" width="11.7109375" style="136" customWidth="1"/>
    <col min="12567" max="12567" width="1.42578125" style="136" customWidth="1"/>
    <col min="12568" max="12800" width="9.140625" style="136"/>
    <col min="12801" max="12801" width="0" style="136" hidden="1" customWidth="1"/>
    <col min="12802" max="12802" width="1.42578125" style="136" customWidth="1"/>
    <col min="12803" max="12803" width="8.85546875" style="136" customWidth="1"/>
    <col min="12804" max="12804" width="1.42578125" style="136" customWidth="1"/>
    <col min="12805" max="12805" width="4.42578125" style="136" customWidth="1"/>
    <col min="12806" max="12806" width="3" style="136" customWidth="1"/>
    <col min="12807" max="12807" width="5.85546875" style="136" customWidth="1"/>
    <col min="12808" max="12808" width="1.42578125" style="136" customWidth="1"/>
    <col min="12809" max="12809" width="5.85546875" style="136" customWidth="1"/>
    <col min="12810" max="12812" width="1.42578125" style="136" customWidth="1"/>
    <col min="12813" max="12813" width="3" style="136" customWidth="1"/>
    <col min="12814" max="12814" width="1.42578125" style="136" customWidth="1"/>
    <col min="12815" max="12815" width="13.140625" style="136" customWidth="1"/>
    <col min="12816" max="12816" width="11.7109375" style="136" customWidth="1"/>
    <col min="12817" max="12817" width="1.42578125" style="136" customWidth="1"/>
    <col min="12818" max="12818" width="14.7109375" style="136" customWidth="1"/>
    <col min="12819" max="12819" width="1.42578125" style="136" customWidth="1"/>
    <col min="12820" max="12820" width="13.140625" style="136" customWidth="1"/>
    <col min="12821" max="12821" width="1.42578125" style="136" customWidth="1"/>
    <col min="12822" max="12822" width="11.7109375" style="136" customWidth="1"/>
    <col min="12823" max="12823" width="1.42578125" style="136" customWidth="1"/>
    <col min="12824" max="13056" width="9.140625" style="136"/>
    <col min="13057" max="13057" width="0" style="136" hidden="1" customWidth="1"/>
    <col min="13058" max="13058" width="1.42578125" style="136" customWidth="1"/>
    <col min="13059" max="13059" width="8.85546875" style="136" customWidth="1"/>
    <col min="13060" max="13060" width="1.42578125" style="136" customWidth="1"/>
    <col min="13061" max="13061" width="4.42578125" style="136" customWidth="1"/>
    <col min="13062" max="13062" width="3" style="136" customWidth="1"/>
    <col min="13063" max="13063" width="5.85546875" style="136" customWidth="1"/>
    <col min="13064" max="13064" width="1.42578125" style="136" customWidth="1"/>
    <col min="13065" max="13065" width="5.85546875" style="136" customWidth="1"/>
    <col min="13066" max="13068" width="1.42578125" style="136" customWidth="1"/>
    <col min="13069" max="13069" width="3" style="136" customWidth="1"/>
    <col min="13070" max="13070" width="1.42578125" style="136" customWidth="1"/>
    <col min="13071" max="13071" width="13.140625" style="136" customWidth="1"/>
    <col min="13072" max="13072" width="11.7109375" style="136" customWidth="1"/>
    <col min="13073" max="13073" width="1.42578125" style="136" customWidth="1"/>
    <col min="13074" max="13074" width="14.7109375" style="136" customWidth="1"/>
    <col min="13075" max="13075" width="1.42578125" style="136" customWidth="1"/>
    <col min="13076" max="13076" width="13.140625" style="136" customWidth="1"/>
    <col min="13077" max="13077" width="1.42578125" style="136" customWidth="1"/>
    <col min="13078" max="13078" width="11.7109375" style="136" customWidth="1"/>
    <col min="13079" max="13079" width="1.42578125" style="136" customWidth="1"/>
    <col min="13080" max="13312" width="9.140625" style="136"/>
    <col min="13313" max="13313" width="0" style="136" hidden="1" customWidth="1"/>
    <col min="13314" max="13314" width="1.42578125" style="136" customWidth="1"/>
    <col min="13315" max="13315" width="8.85546875" style="136" customWidth="1"/>
    <col min="13316" max="13316" width="1.42578125" style="136" customWidth="1"/>
    <col min="13317" max="13317" width="4.42578125" style="136" customWidth="1"/>
    <col min="13318" max="13318" width="3" style="136" customWidth="1"/>
    <col min="13319" max="13319" width="5.85546875" style="136" customWidth="1"/>
    <col min="13320" max="13320" width="1.42578125" style="136" customWidth="1"/>
    <col min="13321" max="13321" width="5.85546875" style="136" customWidth="1"/>
    <col min="13322" max="13324" width="1.42578125" style="136" customWidth="1"/>
    <col min="13325" max="13325" width="3" style="136" customWidth="1"/>
    <col min="13326" max="13326" width="1.42578125" style="136" customWidth="1"/>
    <col min="13327" max="13327" width="13.140625" style="136" customWidth="1"/>
    <col min="13328" max="13328" width="11.7109375" style="136" customWidth="1"/>
    <col min="13329" max="13329" width="1.42578125" style="136" customWidth="1"/>
    <col min="13330" max="13330" width="14.7109375" style="136" customWidth="1"/>
    <col min="13331" max="13331" width="1.42578125" style="136" customWidth="1"/>
    <col min="13332" max="13332" width="13.140625" style="136" customWidth="1"/>
    <col min="13333" max="13333" width="1.42578125" style="136" customWidth="1"/>
    <col min="13334" max="13334" width="11.7109375" style="136" customWidth="1"/>
    <col min="13335" max="13335" width="1.42578125" style="136" customWidth="1"/>
    <col min="13336" max="13568" width="9.140625" style="136"/>
    <col min="13569" max="13569" width="0" style="136" hidden="1" customWidth="1"/>
    <col min="13570" max="13570" width="1.42578125" style="136" customWidth="1"/>
    <col min="13571" max="13571" width="8.85546875" style="136" customWidth="1"/>
    <col min="13572" max="13572" width="1.42578125" style="136" customWidth="1"/>
    <col min="13573" max="13573" width="4.42578125" style="136" customWidth="1"/>
    <col min="13574" max="13574" width="3" style="136" customWidth="1"/>
    <col min="13575" max="13575" width="5.85546875" style="136" customWidth="1"/>
    <col min="13576" max="13576" width="1.42578125" style="136" customWidth="1"/>
    <col min="13577" max="13577" width="5.85546875" style="136" customWidth="1"/>
    <col min="13578" max="13580" width="1.42578125" style="136" customWidth="1"/>
    <col min="13581" max="13581" width="3" style="136" customWidth="1"/>
    <col min="13582" max="13582" width="1.42578125" style="136" customWidth="1"/>
    <col min="13583" max="13583" width="13.140625" style="136" customWidth="1"/>
    <col min="13584" max="13584" width="11.7109375" style="136" customWidth="1"/>
    <col min="13585" max="13585" width="1.42578125" style="136" customWidth="1"/>
    <col min="13586" max="13586" width="14.7109375" style="136" customWidth="1"/>
    <col min="13587" max="13587" width="1.42578125" style="136" customWidth="1"/>
    <col min="13588" max="13588" width="13.140625" style="136" customWidth="1"/>
    <col min="13589" max="13589" width="1.42578125" style="136" customWidth="1"/>
    <col min="13590" max="13590" width="11.7109375" style="136" customWidth="1"/>
    <col min="13591" max="13591" width="1.42578125" style="136" customWidth="1"/>
    <col min="13592" max="13824" width="9.140625" style="136"/>
    <col min="13825" max="13825" width="0" style="136" hidden="1" customWidth="1"/>
    <col min="13826" max="13826" width="1.42578125" style="136" customWidth="1"/>
    <col min="13827" max="13827" width="8.85546875" style="136" customWidth="1"/>
    <col min="13828" max="13828" width="1.42578125" style="136" customWidth="1"/>
    <col min="13829" max="13829" width="4.42578125" style="136" customWidth="1"/>
    <col min="13830" max="13830" width="3" style="136" customWidth="1"/>
    <col min="13831" max="13831" width="5.85546875" style="136" customWidth="1"/>
    <col min="13832" max="13832" width="1.42578125" style="136" customWidth="1"/>
    <col min="13833" max="13833" width="5.85546875" style="136" customWidth="1"/>
    <col min="13834" max="13836" width="1.42578125" style="136" customWidth="1"/>
    <col min="13837" max="13837" width="3" style="136" customWidth="1"/>
    <col min="13838" max="13838" width="1.42578125" style="136" customWidth="1"/>
    <col min="13839" max="13839" width="13.140625" style="136" customWidth="1"/>
    <col min="13840" max="13840" width="11.7109375" style="136" customWidth="1"/>
    <col min="13841" max="13841" width="1.42578125" style="136" customWidth="1"/>
    <col min="13842" max="13842" width="14.7109375" style="136" customWidth="1"/>
    <col min="13843" max="13843" width="1.42578125" style="136" customWidth="1"/>
    <col min="13844" max="13844" width="13.140625" style="136" customWidth="1"/>
    <col min="13845" max="13845" width="1.42578125" style="136" customWidth="1"/>
    <col min="13846" max="13846" width="11.7109375" style="136" customWidth="1"/>
    <col min="13847" max="13847" width="1.42578125" style="136" customWidth="1"/>
    <col min="13848" max="14080" width="9.140625" style="136"/>
    <col min="14081" max="14081" width="0" style="136" hidden="1" customWidth="1"/>
    <col min="14082" max="14082" width="1.42578125" style="136" customWidth="1"/>
    <col min="14083" max="14083" width="8.85546875" style="136" customWidth="1"/>
    <col min="14084" max="14084" width="1.42578125" style="136" customWidth="1"/>
    <col min="14085" max="14085" width="4.42578125" style="136" customWidth="1"/>
    <col min="14086" max="14086" width="3" style="136" customWidth="1"/>
    <col min="14087" max="14087" width="5.85546875" style="136" customWidth="1"/>
    <col min="14088" max="14088" width="1.42578125" style="136" customWidth="1"/>
    <col min="14089" max="14089" width="5.85546875" style="136" customWidth="1"/>
    <col min="14090" max="14092" width="1.42578125" style="136" customWidth="1"/>
    <col min="14093" max="14093" width="3" style="136" customWidth="1"/>
    <col min="14094" max="14094" width="1.42578125" style="136" customWidth="1"/>
    <col min="14095" max="14095" width="13.140625" style="136" customWidth="1"/>
    <col min="14096" max="14096" width="11.7109375" style="136" customWidth="1"/>
    <col min="14097" max="14097" width="1.42578125" style="136" customWidth="1"/>
    <col min="14098" max="14098" width="14.7109375" style="136" customWidth="1"/>
    <col min="14099" max="14099" width="1.42578125" style="136" customWidth="1"/>
    <col min="14100" max="14100" width="13.140625" style="136" customWidth="1"/>
    <col min="14101" max="14101" width="1.42578125" style="136" customWidth="1"/>
    <col min="14102" max="14102" width="11.7109375" style="136" customWidth="1"/>
    <col min="14103" max="14103" width="1.42578125" style="136" customWidth="1"/>
    <col min="14104" max="14336" width="9.140625" style="136"/>
    <col min="14337" max="14337" width="0" style="136" hidden="1" customWidth="1"/>
    <col min="14338" max="14338" width="1.42578125" style="136" customWidth="1"/>
    <col min="14339" max="14339" width="8.85546875" style="136" customWidth="1"/>
    <col min="14340" max="14340" width="1.42578125" style="136" customWidth="1"/>
    <col min="14341" max="14341" width="4.42578125" style="136" customWidth="1"/>
    <col min="14342" max="14342" width="3" style="136" customWidth="1"/>
    <col min="14343" max="14343" width="5.85546875" style="136" customWidth="1"/>
    <col min="14344" max="14344" width="1.42578125" style="136" customWidth="1"/>
    <col min="14345" max="14345" width="5.85546875" style="136" customWidth="1"/>
    <col min="14346" max="14348" width="1.42578125" style="136" customWidth="1"/>
    <col min="14349" max="14349" width="3" style="136" customWidth="1"/>
    <col min="14350" max="14350" width="1.42578125" style="136" customWidth="1"/>
    <col min="14351" max="14351" width="13.140625" style="136" customWidth="1"/>
    <col min="14352" max="14352" width="11.7109375" style="136" customWidth="1"/>
    <col min="14353" max="14353" width="1.42578125" style="136" customWidth="1"/>
    <col min="14354" max="14354" width="14.7109375" style="136" customWidth="1"/>
    <col min="14355" max="14355" width="1.42578125" style="136" customWidth="1"/>
    <col min="14356" max="14356" width="13.140625" style="136" customWidth="1"/>
    <col min="14357" max="14357" width="1.42578125" style="136" customWidth="1"/>
    <col min="14358" max="14358" width="11.7109375" style="136" customWidth="1"/>
    <col min="14359" max="14359" width="1.42578125" style="136" customWidth="1"/>
    <col min="14360" max="14592" width="9.140625" style="136"/>
    <col min="14593" max="14593" width="0" style="136" hidden="1" customWidth="1"/>
    <col min="14594" max="14594" width="1.42578125" style="136" customWidth="1"/>
    <col min="14595" max="14595" width="8.85546875" style="136" customWidth="1"/>
    <col min="14596" max="14596" width="1.42578125" style="136" customWidth="1"/>
    <col min="14597" max="14597" width="4.42578125" style="136" customWidth="1"/>
    <col min="14598" max="14598" width="3" style="136" customWidth="1"/>
    <col min="14599" max="14599" width="5.85546875" style="136" customWidth="1"/>
    <col min="14600" max="14600" width="1.42578125" style="136" customWidth="1"/>
    <col min="14601" max="14601" width="5.85546875" style="136" customWidth="1"/>
    <col min="14602" max="14604" width="1.42578125" style="136" customWidth="1"/>
    <col min="14605" max="14605" width="3" style="136" customWidth="1"/>
    <col min="14606" max="14606" width="1.42578125" style="136" customWidth="1"/>
    <col min="14607" max="14607" width="13.140625" style="136" customWidth="1"/>
    <col min="14608" max="14608" width="11.7109375" style="136" customWidth="1"/>
    <col min="14609" max="14609" width="1.42578125" style="136" customWidth="1"/>
    <col min="14610" max="14610" width="14.7109375" style="136" customWidth="1"/>
    <col min="14611" max="14611" width="1.42578125" style="136" customWidth="1"/>
    <col min="14612" max="14612" width="13.140625" style="136" customWidth="1"/>
    <col min="14613" max="14613" width="1.42578125" style="136" customWidth="1"/>
    <col min="14614" max="14614" width="11.7109375" style="136" customWidth="1"/>
    <col min="14615" max="14615" width="1.42578125" style="136" customWidth="1"/>
    <col min="14616" max="14848" width="9.140625" style="136"/>
    <col min="14849" max="14849" width="0" style="136" hidden="1" customWidth="1"/>
    <col min="14850" max="14850" width="1.42578125" style="136" customWidth="1"/>
    <col min="14851" max="14851" width="8.85546875" style="136" customWidth="1"/>
    <col min="14852" max="14852" width="1.42578125" style="136" customWidth="1"/>
    <col min="14853" max="14853" width="4.42578125" style="136" customWidth="1"/>
    <col min="14854" max="14854" width="3" style="136" customWidth="1"/>
    <col min="14855" max="14855" width="5.85546875" style="136" customWidth="1"/>
    <col min="14856" max="14856" width="1.42578125" style="136" customWidth="1"/>
    <col min="14857" max="14857" width="5.85546875" style="136" customWidth="1"/>
    <col min="14858" max="14860" width="1.42578125" style="136" customWidth="1"/>
    <col min="14861" max="14861" width="3" style="136" customWidth="1"/>
    <col min="14862" max="14862" width="1.42578125" style="136" customWidth="1"/>
    <col min="14863" max="14863" width="13.140625" style="136" customWidth="1"/>
    <col min="14864" max="14864" width="11.7109375" style="136" customWidth="1"/>
    <col min="14865" max="14865" width="1.42578125" style="136" customWidth="1"/>
    <col min="14866" max="14866" width="14.7109375" style="136" customWidth="1"/>
    <col min="14867" max="14867" width="1.42578125" style="136" customWidth="1"/>
    <col min="14868" max="14868" width="13.140625" style="136" customWidth="1"/>
    <col min="14869" max="14869" width="1.42578125" style="136" customWidth="1"/>
    <col min="14870" max="14870" width="11.7109375" style="136" customWidth="1"/>
    <col min="14871" max="14871" width="1.42578125" style="136" customWidth="1"/>
    <col min="14872" max="15104" width="9.140625" style="136"/>
    <col min="15105" max="15105" width="0" style="136" hidden="1" customWidth="1"/>
    <col min="15106" max="15106" width="1.42578125" style="136" customWidth="1"/>
    <col min="15107" max="15107" width="8.85546875" style="136" customWidth="1"/>
    <col min="15108" max="15108" width="1.42578125" style="136" customWidth="1"/>
    <col min="15109" max="15109" width="4.42578125" style="136" customWidth="1"/>
    <col min="15110" max="15110" width="3" style="136" customWidth="1"/>
    <col min="15111" max="15111" width="5.85546875" style="136" customWidth="1"/>
    <col min="15112" max="15112" width="1.42578125" style="136" customWidth="1"/>
    <col min="15113" max="15113" width="5.85546875" style="136" customWidth="1"/>
    <col min="15114" max="15116" width="1.42578125" style="136" customWidth="1"/>
    <col min="15117" max="15117" width="3" style="136" customWidth="1"/>
    <col min="15118" max="15118" width="1.42578125" style="136" customWidth="1"/>
    <col min="15119" max="15119" width="13.140625" style="136" customWidth="1"/>
    <col min="15120" max="15120" width="11.7109375" style="136" customWidth="1"/>
    <col min="15121" max="15121" width="1.42578125" style="136" customWidth="1"/>
    <col min="15122" max="15122" width="14.7109375" style="136" customWidth="1"/>
    <col min="15123" max="15123" width="1.42578125" style="136" customWidth="1"/>
    <col min="15124" max="15124" width="13.140625" style="136" customWidth="1"/>
    <col min="15125" max="15125" width="1.42578125" style="136" customWidth="1"/>
    <col min="15126" max="15126" width="11.7109375" style="136" customWidth="1"/>
    <col min="15127" max="15127" width="1.42578125" style="136" customWidth="1"/>
    <col min="15128" max="15360" width="9.140625" style="136"/>
    <col min="15361" max="15361" width="0" style="136" hidden="1" customWidth="1"/>
    <col min="15362" max="15362" width="1.42578125" style="136" customWidth="1"/>
    <col min="15363" max="15363" width="8.85546875" style="136" customWidth="1"/>
    <col min="15364" max="15364" width="1.42578125" style="136" customWidth="1"/>
    <col min="15365" max="15365" width="4.42578125" style="136" customWidth="1"/>
    <col min="15366" max="15366" width="3" style="136" customWidth="1"/>
    <col min="15367" max="15367" width="5.85546875" style="136" customWidth="1"/>
    <col min="15368" max="15368" width="1.42578125" style="136" customWidth="1"/>
    <col min="15369" max="15369" width="5.85546875" style="136" customWidth="1"/>
    <col min="15370" max="15372" width="1.42578125" style="136" customWidth="1"/>
    <col min="15373" max="15373" width="3" style="136" customWidth="1"/>
    <col min="15374" max="15374" width="1.42578125" style="136" customWidth="1"/>
    <col min="15375" max="15375" width="13.140625" style="136" customWidth="1"/>
    <col min="15376" max="15376" width="11.7109375" style="136" customWidth="1"/>
    <col min="15377" max="15377" width="1.42578125" style="136" customWidth="1"/>
    <col min="15378" max="15378" width="14.7109375" style="136" customWidth="1"/>
    <col min="15379" max="15379" width="1.42578125" style="136" customWidth="1"/>
    <col min="15380" max="15380" width="13.140625" style="136" customWidth="1"/>
    <col min="15381" max="15381" width="1.42578125" style="136" customWidth="1"/>
    <col min="15382" max="15382" width="11.7109375" style="136" customWidth="1"/>
    <col min="15383" max="15383" width="1.42578125" style="136" customWidth="1"/>
    <col min="15384" max="15616" width="9.140625" style="136"/>
    <col min="15617" max="15617" width="0" style="136" hidden="1" customWidth="1"/>
    <col min="15618" max="15618" width="1.42578125" style="136" customWidth="1"/>
    <col min="15619" max="15619" width="8.85546875" style="136" customWidth="1"/>
    <col min="15620" max="15620" width="1.42578125" style="136" customWidth="1"/>
    <col min="15621" max="15621" width="4.42578125" style="136" customWidth="1"/>
    <col min="15622" max="15622" width="3" style="136" customWidth="1"/>
    <col min="15623" max="15623" width="5.85546875" style="136" customWidth="1"/>
    <col min="15624" max="15624" width="1.42578125" style="136" customWidth="1"/>
    <col min="15625" max="15625" width="5.85546875" style="136" customWidth="1"/>
    <col min="15626" max="15628" width="1.42578125" style="136" customWidth="1"/>
    <col min="15629" max="15629" width="3" style="136" customWidth="1"/>
    <col min="15630" max="15630" width="1.42578125" style="136" customWidth="1"/>
    <col min="15631" max="15631" width="13.140625" style="136" customWidth="1"/>
    <col min="15632" max="15632" width="11.7109375" style="136" customWidth="1"/>
    <col min="15633" max="15633" width="1.42578125" style="136" customWidth="1"/>
    <col min="15634" max="15634" width="14.7109375" style="136" customWidth="1"/>
    <col min="15635" max="15635" width="1.42578125" style="136" customWidth="1"/>
    <col min="15636" max="15636" width="13.140625" style="136" customWidth="1"/>
    <col min="15637" max="15637" width="1.42578125" style="136" customWidth="1"/>
    <col min="15638" max="15638" width="11.7109375" style="136" customWidth="1"/>
    <col min="15639" max="15639" width="1.42578125" style="136" customWidth="1"/>
    <col min="15640" max="15872" width="9.140625" style="136"/>
    <col min="15873" max="15873" width="0" style="136" hidden="1" customWidth="1"/>
    <col min="15874" max="15874" width="1.42578125" style="136" customWidth="1"/>
    <col min="15875" max="15875" width="8.85546875" style="136" customWidth="1"/>
    <col min="15876" max="15876" width="1.42578125" style="136" customWidth="1"/>
    <col min="15877" max="15877" width="4.42578125" style="136" customWidth="1"/>
    <col min="15878" max="15878" width="3" style="136" customWidth="1"/>
    <col min="15879" max="15879" width="5.85546875" style="136" customWidth="1"/>
    <col min="15880" max="15880" width="1.42578125" style="136" customWidth="1"/>
    <col min="15881" max="15881" width="5.85546875" style="136" customWidth="1"/>
    <col min="15882" max="15884" width="1.42578125" style="136" customWidth="1"/>
    <col min="15885" max="15885" width="3" style="136" customWidth="1"/>
    <col min="15886" max="15886" width="1.42578125" style="136" customWidth="1"/>
    <col min="15887" max="15887" width="13.140625" style="136" customWidth="1"/>
    <col min="15888" max="15888" width="11.7109375" style="136" customWidth="1"/>
    <col min="15889" max="15889" width="1.42578125" style="136" customWidth="1"/>
    <col min="15890" max="15890" width="14.7109375" style="136" customWidth="1"/>
    <col min="15891" max="15891" width="1.42578125" style="136" customWidth="1"/>
    <col min="15892" max="15892" width="13.140625" style="136" customWidth="1"/>
    <col min="15893" max="15893" width="1.42578125" style="136" customWidth="1"/>
    <col min="15894" max="15894" width="11.7109375" style="136" customWidth="1"/>
    <col min="15895" max="15895" width="1.42578125" style="136" customWidth="1"/>
    <col min="15896" max="16128" width="9.140625" style="136"/>
    <col min="16129" max="16129" width="0" style="136" hidden="1" customWidth="1"/>
    <col min="16130" max="16130" width="1.42578125" style="136" customWidth="1"/>
    <col min="16131" max="16131" width="8.85546875" style="136" customWidth="1"/>
    <col min="16132" max="16132" width="1.42578125" style="136" customWidth="1"/>
    <col min="16133" max="16133" width="4.42578125" style="136" customWidth="1"/>
    <col min="16134" max="16134" width="3" style="136" customWidth="1"/>
    <col min="16135" max="16135" width="5.85546875" style="136" customWidth="1"/>
    <col min="16136" max="16136" width="1.42578125" style="136" customWidth="1"/>
    <col min="16137" max="16137" width="5.85546875" style="136" customWidth="1"/>
    <col min="16138" max="16140" width="1.42578125" style="136" customWidth="1"/>
    <col min="16141" max="16141" width="3" style="136" customWidth="1"/>
    <col min="16142" max="16142" width="1.42578125" style="136" customWidth="1"/>
    <col min="16143" max="16143" width="13.140625" style="136" customWidth="1"/>
    <col min="16144" max="16144" width="11.7109375" style="136" customWidth="1"/>
    <col min="16145" max="16145" width="1.42578125" style="136" customWidth="1"/>
    <col min="16146" max="16146" width="14.7109375" style="136" customWidth="1"/>
    <col min="16147" max="16147" width="1.42578125" style="136" customWidth="1"/>
    <col min="16148" max="16148" width="13.140625" style="136" customWidth="1"/>
    <col min="16149" max="16149" width="1.42578125" style="136" customWidth="1"/>
    <col min="16150" max="16150" width="11.7109375" style="136" customWidth="1"/>
    <col min="16151" max="16151" width="1.42578125" style="136" customWidth="1"/>
    <col min="16152" max="16384" width="9.140625" style="136"/>
  </cols>
  <sheetData>
    <row r="1" spans="2:23" ht="18" x14ac:dyDescent="0.25">
      <c r="B1" s="124" t="s">
        <v>310</v>
      </c>
      <c r="S1" s="150" t="s">
        <v>134</v>
      </c>
      <c r="T1" s="151"/>
      <c r="U1" s="151"/>
      <c r="V1" s="151"/>
      <c r="W1" s="151"/>
    </row>
    <row r="2" spans="2:23" ht="15.75" thickBot="1" x14ac:dyDescent="0.3">
      <c r="B2" s="125" t="s">
        <v>431</v>
      </c>
      <c r="C2" s="139"/>
      <c r="D2" s="139"/>
      <c r="E2" s="139"/>
      <c r="F2" s="139"/>
      <c r="G2" s="139"/>
      <c r="H2" s="139"/>
      <c r="I2" s="139"/>
      <c r="J2" s="139"/>
      <c r="K2" s="139" t="s">
        <v>135</v>
      </c>
      <c r="L2" s="139"/>
      <c r="M2" s="139"/>
      <c r="N2" s="139"/>
      <c r="O2" s="139"/>
      <c r="P2" s="139" t="s">
        <v>432</v>
      </c>
      <c r="Q2" s="139" t="s">
        <v>433</v>
      </c>
      <c r="R2" s="139"/>
      <c r="S2" s="152" t="s">
        <v>136</v>
      </c>
      <c r="T2" s="153"/>
      <c r="U2" s="153"/>
      <c r="V2" s="153"/>
      <c r="W2" s="153"/>
    </row>
    <row r="3" spans="2:23" ht="15.75" thickTop="1" x14ac:dyDescent="0.2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2:23" ht="15.75" x14ac:dyDescent="0.25">
      <c r="B4" s="141" t="s">
        <v>311</v>
      </c>
      <c r="F4" s="141" t="s">
        <v>0</v>
      </c>
    </row>
    <row r="6" spans="2:23" x14ac:dyDescent="0.25">
      <c r="B6" s="138"/>
      <c r="C6" s="127" t="s">
        <v>173</v>
      </c>
      <c r="D6" s="138"/>
      <c r="E6" s="127" t="s">
        <v>312</v>
      </c>
      <c r="F6" s="138"/>
      <c r="G6" s="138"/>
      <c r="H6" s="138"/>
      <c r="I6" s="127" t="s">
        <v>174</v>
      </c>
      <c r="J6" s="138"/>
      <c r="K6" s="138"/>
      <c r="L6" s="127" t="s">
        <v>175</v>
      </c>
      <c r="M6" s="138"/>
      <c r="N6" s="138"/>
      <c r="O6" s="138"/>
      <c r="P6" s="127" t="s">
        <v>176</v>
      </c>
      <c r="Q6" s="138"/>
      <c r="R6" s="138"/>
      <c r="S6" s="138"/>
      <c r="T6" s="137" t="s">
        <v>177</v>
      </c>
      <c r="U6" s="138"/>
      <c r="V6" s="154" t="s">
        <v>313</v>
      </c>
      <c r="W6" s="155"/>
    </row>
    <row r="7" spans="2:23" x14ac:dyDescent="0.25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spans="2:23" x14ac:dyDescent="0.25">
      <c r="B8" s="131" t="s">
        <v>139</v>
      </c>
    </row>
    <row r="10" spans="2:23" x14ac:dyDescent="0.25">
      <c r="B10" s="128" t="s">
        <v>273</v>
      </c>
      <c r="E10" s="128" t="s">
        <v>314</v>
      </c>
    </row>
    <row r="11" spans="2:23" x14ac:dyDescent="0.25">
      <c r="C11" s="129" t="s">
        <v>452</v>
      </c>
      <c r="E11" s="129" t="s">
        <v>453</v>
      </c>
      <c r="I11" s="129" t="s">
        <v>327</v>
      </c>
      <c r="L11" s="129" t="s">
        <v>211</v>
      </c>
      <c r="P11" s="129" t="s">
        <v>454</v>
      </c>
      <c r="T11" s="135">
        <v>13.860000000000001</v>
      </c>
      <c r="V11" s="156">
        <v>0</v>
      </c>
      <c r="W11" s="151"/>
    </row>
    <row r="12" spans="2:23" x14ac:dyDescent="0.25">
      <c r="C12" s="129" t="s">
        <v>455</v>
      </c>
      <c r="E12" s="129" t="s">
        <v>456</v>
      </c>
      <c r="I12" s="129" t="s">
        <v>315</v>
      </c>
      <c r="L12" s="129" t="s">
        <v>211</v>
      </c>
      <c r="P12" s="129" t="s">
        <v>457</v>
      </c>
      <c r="T12" s="135">
        <v>32.94</v>
      </c>
      <c r="V12" s="156">
        <v>0</v>
      </c>
      <c r="W12" s="151"/>
    </row>
    <row r="13" spans="2:23" x14ac:dyDescent="0.25">
      <c r="B13" s="128" t="s">
        <v>273</v>
      </c>
      <c r="E13" s="128" t="s">
        <v>314</v>
      </c>
      <c r="S13" s="160">
        <v>46.8</v>
      </c>
      <c r="T13" s="151"/>
      <c r="U13" s="160">
        <v>0</v>
      </c>
      <c r="V13" s="151"/>
      <c r="W13" s="151"/>
    </row>
    <row r="15" spans="2:23" x14ac:dyDescent="0.25">
      <c r="B15" s="128" t="s">
        <v>278</v>
      </c>
      <c r="E15" s="128" t="s">
        <v>390</v>
      </c>
    </row>
    <row r="16" spans="2:23" x14ac:dyDescent="0.25">
      <c r="C16" s="129" t="s">
        <v>452</v>
      </c>
      <c r="E16" s="129" t="s">
        <v>458</v>
      </c>
      <c r="I16" s="129" t="s">
        <v>315</v>
      </c>
      <c r="L16" s="129" t="s">
        <v>227</v>
      </c>
      <c r="P16" s="129" t="s">
        <v>459</v>
      </c>
      <c r="T16" s="135">
        <v>16.610000000000003</v>
      </c>
      <c r="V16" s="156">
        <v>0</v>
      </c>
      <c r="W16" s="151"/>
    </row>
    <row r="17" spans="2:23" x14ac:dyDescent="0.25">
      <c r="B17" s="128" t="s">
        <v>278</v>
      </c>
      <c r="E17" s="128" t="s">
        <v>390</v>
      </c>
      <c r="S17" s="160">
        <v>16.610000000000003</v>
      </c>
      <c r="T17" s="151"/>
      <c r="U17" s="160">
        <v>0</v>
      </c>
      <c r="V17" s="151"/>
      <c r="W17" s="151"/>
    </row>
    <row r="18" spans="2:23" x14ac:dyDescent="0.25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2:23" x14ac:dyDescent="0.25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58">
        <v>63.41</v>
      </c>
      <c r="T19" s="159"/>
      <c r="U19" s="158">
        <v>0</v>
      </c>
      <c r="V19" s="159"/>
      <c r="W19" s="159"/>
    </row>
    <row r="20" spans="2:23" x14ac:dyDescent="0.25">
      <c r="B20" s="138"/>
      <c r="C20" s="138"/>
      <c r="D20" s="127" t="s">
        <v>316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2">
        <v>63.41</v>
      </c>
      <c r="S20" s="138"/>
      <c r="T20" s="138"/>
      <c r="U20" s="138"/>
      <c r="V20" s="138"/>
      <c r="W20" s="138"/>
    </row>
    <row r="21" spans="2:23" x14ac:dyDescent="0.25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3" spans="2:23" x14ac:dyDescent="0.25">
      <c r="B23" s="131" t="s">
        <v>140</v>
      </c>
    </row>
    <row r="25" spans="2:23" x14ac:dyDescent="0.25">
      <c r="B25" s="128" t="s">
        <v>229</v>
      </c>
      <c r="E25" s="128" t="s">
        <v>367</v>
      </c>
    </row>
    <row r="26" spans="2:23" x14ac:dyDescent="0.25">
      <c r="C26" s="129" t="s">
        <v>460</v>
      </c>
      <c r="E26" s="129" t="s">
        <v>461</v>
      </c>
      <c r="I26" s="129" t="s">
        <v>315</v>
      </c>
      <c r="L26" s="129" t="s">
        <v>320</v>
      </c>
      <c r="P26" s="129" t="s">
        <v>462</v>
      </c>
      <c r="T26" s="135">
        <v>0</v>
      </c>
      <c r="V26" s="156">
        <v>4.6199999999999992</v>
      </c>
      <c r="W26" s="151"/>
    </row>
    <row r="27" spans="2:23" x14ac:dyDescent="0.25">
      <c r="C27" s="129" t="s">
        <v>463</v>
      </c>
      <c r="E27" s="129" t="s">
        <v>464</v>
      </c>
      <c r="I27" s="129" t="s">
        <v>327</v>
      </c>
      <c r="L27" s="129" t="s">
        <v>465</v>
      </c>
      <c r="P27" s="129" t="s">
        <v>462</v>
      </c>
      <c r="T27" s="135">
        <v>0</v>
      </c>
      <c r="V27" s="156">
        <v>22.93</v>
      </c>
      <c r="W27" s="151"/>
    </row>
    <row r="28" spans="2:23" x14ac:dyDescent="0.25">
      <c r="C28" s="129" t="s">
        <v>466</v>
      </c>
      <c r="E28" s="129" t="s">
        <v>464</v>
      </c>
      <c r="I28" s="129" t="s">
        <v>327</v>
      </c>
      <c r="L28" s="129" t="s">
        <v>225</v>
      </c>
      <c r="P28" s="129" t="s">
        <v>462</v>
      </c>
      <c r="T28" s="135">
        <v>0</v>
      </c>
      <c r="V28" s="156">
        <v>669.64</v>
      </c>
      <c r="W28" s="151"/>
    </row>
    <row r="29" spans="2:23" x14ac:dyDescent="0.25">
      <c r="C29" s="129" t="s">
        <v>467</v>
      </c>
      <c r="E29" s="129" t="s">
        <v>468</v>
      </c>
      <c r="I29" s="129" t="s">
        <v>327</v>
      </c>
      <c r="L29" s="129" t="s">
        <v>247</v>
      </c>
      <c r="P29" s="129" t="s">
        <v>462</v>
      </c>
      <c r="T29" s="135">
        <v>0</v>
      </c>
      <c r="V29" s="156">
        <v>1277.58</v>
      </c>
      <c r="W29" s="151"/>
    </row>
    <row r="30" spans="2:23" x14ac:dyDescent="0.25">
      <c r="C30" s="129" t="s">
        <v>469</v>
      </c>
      <c r="E30" s="129" t="s">
        <v>470</v>
      </c>
      <c r="I30" s="129" t="s">
        <v>315</v>
      </c>
      <c r="L30" s="129" t="s">
        <v>248</v>
      </c>
      <c r="P30" s="129" t="s">
        <v>462</v>
      </c>
      <c r="T30" s="135">
        <v>0</v>
      </c>
      <c r="V30" s="156">
        <v>547.25</v>
      </c>
      <c r="W30" s="151"/>
    </row>
    <row r="31" spans="2:23" x14ac:dyDescent="0.25">
      <c r="B31" s="128" t="s">
        <v>229</v>
      </c>
      <c r="E31" s="128" t="s">
        <v>367</v>
      </c>
      <c r="S31" s="160">
        <v>0</v>
      </c>
      <c r="T31" s="151"/>
      <c r="U31" s="160">
        <v>2522.02</v>
      </c>
      <c r="V31" s="151"/>
      <c r="W31" s="151"/>
    </row>
    <row r="33" spans="2:23" x14ac:dyDescent="0.25">
      <c r="B33" s="128" t="s">
        <v>231</v>
      </c>
      <c r="E33" s="128" t="s">
        <v>317</v>
      </c>
    </row>
    <row r="34" spans="2:23" x14ac:dyDescent="0.25">
      <c r="C34" s="129" t="s">
        <v>471</v>
      </c>
      <c r="E34" s="129" t="s">
        <v>472</v>
      </c>
      <c r="I34" s="129" t="s">
        <v>318</v>
      </c>
      <c r="L34" s="129" t="s">
        <v>208</v>
      </c>
      <c r="P34" s="129" t="s">
        <v>473</v>
      </c>
      <c r="T34" s="135">
        <v>0</v>
      </c>
      <c r="V34" s="156">
        <v>44968.350000000006</v>
      </c>
      <c r="W34" s="151"/>
    </row>
    <row r="35" spans="2:23" x14ac:dyDescent="0.25">
      <c r="C35" s="129" t="s">
        <v>471</v>
      </c>
      <c r="E35" s="129" t="s">
        <v>474</v>
      </c>
      <c r="I35" s="129" t="s">
        <v>318</v>
      </c>
      <c r="L35" s="129" t="s">
        <v>230</v>
      </c>
      <c r="P35" s="129" t="s">
        <v>475</v>
      </c>
      <c r="T35" s="135">
        <v>0</v>
      </c>
      <c r="V35" s="156">
        <v>7250</v>
      </c>
      <c r="W35" s="151"/>
    </row>
    <row r="36" spans="2:23" x14ac:dyDescent="0.25">
      <c r="C36" s="129" t="s">
        <v>471</v>
      </c>
      <c r="E36" s="129" t="s">
        <v>476</v>
      </c>
      <c r="I36" s="129" t="s">
        <v>318</v>
      </c>
      <c r="L36" s="129" t="s">
        <v>210</v>
      </c>
      <c r="P36" s="129" t="s">
        <v>473</v>
      </c>
      <c r="T36" s="135">
        <v>0</v>
      </c>
      <c r="V36" s="156">
        <v>14499.03</v>
      </c>
      <c r="W36" s="151"/>
    </row>
    <row r="37" spans="2:23" x14ac:dyDescent="0.25">
      <c r="C37" s="129" t="s">
        <v>471</v>
      </c>
      <c r="E37" s="129" t="s">
        <v>477</v>
      </c>
      <c r="I37" s="129" t="s">
        <v>318</v>
      </c>
      <c r="L37" s="129" t="s">
        <v>247</v>
      </c>
      <c r="P37" s="129" t="s">
        <v>478</v>
      </c>
      <c r="T37" s="135">
        <v>0</v>
      </c>
      <c r="V37" s="156">
        <v>30469.32</v>
      </c>
      <c r="W37" s="151"/>
    </row>
    <row r="38" spans="2:23" x14ac:dyDescent="0.25">
      <c r="C38" s="129" t="s">
        <v>471</v>
      </c>
      <c r="E38" s="129" t="s">
        <v>479</v>
      </c>
      <c r="I38" s="129" t="s">
        <v>318</v>
      </c>
      <c r="L38" s="129" t="s">
        <v>180</v>
      </c>
      <c r="P38" s="129" t="s">
        <v>475</v>
      </c>
      <c r="T38" s="135">
        <v>0</v>
      </c>
      <c r="V38" s="156">
        <v>55100</v>
      </c>
      <c r="W38" s="151"/>
    </row>
    <row r="39" spans="2:23" x14ac:dyDescent="0.25">
      <c r="C39" s="129" t="s">
        <v>471</v>
      </c>
      <c r="E39" s="129" t="s">
        <v>480</v>
      </c>
      <c r="I39" s="129" t="s">
        <v>318</v>
      </c>
      <c r="L39" s="129" t="s">
        <v>232</v>
      </c>
      <c r="P39" s="129" t="s">
        <v>475</v>
      </c>
      <c r="T39" s="135">
        <v>0</v>
      </c>
      <c r="V39" s="156">
        <v>18850</v>
      </c>
      <c r="W39" s="151"/>
    </row>
    <row r="40" spans="2:23" x14ac:dyDescent="0.25">
      <c r="C40" s="129" t="s">
        <v>471</v>
      </c>
      <c r="E40" s="129" t="s">
        <v>481</v>
      </c>
      <c r="I40" s="129" t="s">
        <v>318</v>
      </c>
      <c r="L40" s="129" t="s">
        <v>182</v>
      </c>
      <c r="P40" s="129" t="s">
        <v>475</v>
      </c>
      <c r="T40" s="135">
        <v>0</v>
      </c>
      <c r="V40" s="156">
        <v>46400</v>
      </c>
      <c r="W40" s="151"/>
    </row>
    <row r="41" spans="2:23" x14ac:dyDescent="0.25">
      <c r="C41" s="129" t="s">
        <v>471</v>
      </c>
      <c r="E41" s="129" t="s">
        <v>482</v>
      </c>
      <c r="I41" s="129" t="s">
        <v>318</v>
      </c>
      <c r="L41" s="129" t="s">
        <v>233</v>
      </c>
      <c r="P41" s="129" t="s">
        <v>475</v>
      </c>
      <c r="T41" s="135">
        <v>0</v>
      </c>
      <c r="V41" s="156">
        <v>4350</v>
      </c>
      <c r="W41" s="151"/>
    </row>
    <row r="42" spans="2:23" x14ac:dyDescent="0.25">
      <c r="C42" s="129" t="s">
        <v>471</v>
      </c>
      <c r="E42" s="129" t="s">
        <v>483</v>
      </c>
      <c r="I42" s="129" t="s">
        <v>318</v>
      </c>
      <c r="L42" s="129" t="s">
        <v>234</v>
      </c>
      <c r="P42" s="129" t="s">
        <v>475</v>
      </c>
      <c r="T42" s="135">
        <v>0</v>
      </c>
      <c r="V42" s="156">
        <v>34800</v>
      </c>
      <c r="W42" s="151"/>
    </row>
    <row r="43" spans="2:23" x14ac:dyDescent="0.25">
      <c r="C43" s="129" t="s">
        <v>471</v>
      </c>
      <c r="E43" s="129" t="s">
        <v>484</v>
      </c>
      <c r="I43" s="129" t="s">
        <v>318</v>
      </c>
      <c r="L43" s="129" t="s">
        <v>212</v>
      </c>
      <c r="P43" s="129" t="s">
        <v>478</v>
      </c>
      <c r="T43" s="135">
        <v>0</v>
      </c>
      <c r="V43" s="156">
        <v>8708.91</v>
      </c>
      <c r="W43" s="151"/>
    </row>
    <row r="44" spans="2:23" x14ac:dyDescent="0.25">
      <c r="C44" s="129" t="s">
        <v>471</v>
      </c>
      <c r="E44" s="129" t="s">
        <v>485</v>
      </c>
      <c r="I44" s="129" t="s">
        <v>318</v>
      </c>
      <c r="L44" s="129" t="s">
        <v>235</v>
      </c>
      <c r="P44" s="129" t="s">
        <v>475</v>
      </c>
      <c r="T44" s="135">
        <v>0</v>
      </c>
      <c r="V44" s="156">
        <v>34800</v>
      </c>
      <c r="W44" s="151"/>
    </row>
    <row r="45" spans="2:23" x14ac:dyDescent="0.25">
      <c r="C45" s="129" t="s">
        <v>471</v>
      </c>
      <c r="E45" s="129" t="s">
        <v>486</v>
      </c>
      <c r="I45" s="129" t="s">
        <v>318</v>
      </c>
      <c r="L45" s="129" t="s">
        <v>236</v>
      </c>
      <c r="P45" s="129" t="s">
        <v>475</v>
      </c>
      <c r="T45" s="135">
        <v>0</v>
      </c>
      <c r="V45" s="156">
        <v>27550</v>
      </c>
      <c r="W45" s="151"/>
    </row>
    <row r="46" spans="2:23" x14ac:dyDescent="0.25">
      <c r="C46" s="129" t="s">
        <v>471</v>
      </c>
      <c r="E46" s="129" t="s">
        <v>487</v>
      </c>
      <c r="I46" s="129" t="s">
        <v>318</v>
      </c>
      <c r="L46" s="129" t="s">
        <v>183</v>
      </c>
      <c r="P46" s="129" t="s">
        <v>475</v>
      </c>
      <c r="T46" s="135">
        <v>0</v>
      </c>
      <c r="V46" s="156">
        <v>31900</v>
      </c>
      <c r="W46" s="151"/>
    </row>
    <row r="47" spans="2:23" x14ac:dyDescent="0.25">
      <c r="C47" s="129" t="s">
        <v>471</v>
      </c>
      <c r="E47" s="129" t="s">
        <v>488</v>
      </c>
      <c r="I47" s="129" t="s">
        <v>318</v>
      </c>
      <c r="L47" s="129" t="s">
        <v>248</v>
      </c>
      <c r="P47" s="129" t="s">
        <v>478</v>
      </c>
      <c r="T47" s="135">
        <v>0</v>
      </c>
      <c r="V47" s="156">
        <v>13051.5</v>
      </c>
      <c r="W47" s="151"/>
    </row>
    <row r="48" spans="2:23" x14ac:dyDescent="0.25">
      <c r="C48" s="129" t="s">
        <v>471</v>
      </c>
      <c r="E48" s="129" t="s">
        <v>489</v>
      </c>
      <c r="I48" s="129" t="s">
        <v>318</v>
      </c>
      <c r="L48" s="129" t="s">
        <v>184</v>
      </c>
      <c r="P48" s="129" t="s">
        <v>475</v>
      </c>
      <c r="T48" s="135">
        <v>0</v>
      </c>
      <c r="V48" s="156">
        <v>11600</v>
      </c>
      <c r="W48" s="151"/>
    </row>
    <row r="49" spans="3:23" x14ac:dyDescent="0.25">
      <c r="C49" s="129" t="s">
        <v>471</v>
      </c>
      <c r="E49" s="129" t="s">
        <v>490</v>
      </c>
      <c r="I49" s="129" t="s">
        <v>318</v>
      </c>
      <c r="L49" s="129" t="s">
        <v>185</v>
      </c>
      <c r="P49" s="129" t="s">
        <v>475</v>
      </c>
      <c r="T49" s="135">
        <v>0</v>
      </c>
      <c r="V49" s="156">
        <v>31900</v>
      </c>
      <c r="W49" s="151"/>
    </row>
    <row r="50" spans="3:23" x14ac:dyDescent="0.25">
      <c r="C50" s="129" t="s">
        <v>471</v>
      </c>
      <c r="E50" s="129" t="s">
        <v>491</v>
      </c>
      <c r="I50" s="129" t="s">
        <v>318</v>
      </c>
      <c r="L50" s="129" t="s">
        <v>237</v>
      </c>
      <c r="P50" s="129" t="s">
        <v>475</v>
      </c>
      <c r="T50" s="135">
        <v>0</v>
      </c>
      <c r="V50" s="156">
        <v>20300</v>
      </c>
      <c r="W50" s="151"/>
    </row>
    <row r="51" spans="3:23" x14ac:dyDescent="0.25">
      <c r="C51" s="129" t="s">
        <v>471</v>
      </c>
      <c r="E51" s="129" t="s">
        <v>492</v>
      </c>
      <c r="I51" s="129" t="s">
        <v>318</v>
      </c>
      <c r="L51" s="129" t="s">
        <v>319</v>
      </c>
      <c r="P51" s="129" t="s">
        <v>475</v>
      </c>
      <c r="T51" s="135">
        <v>0</v>
      </c>
      <c r="V51" s="156">
        <v>37700</v>
      </c>
      <c r="W51" s="151"/>
    </row>
    <row r="52" spans="3:23" x14ac:dyDescent="0.25">
      <c r="C52" s="129" t="s">
        <v>471</v>
      </c>
      <c r="E52" s="129" t="s">
        <v>493</v>
      </c>
      <c r="I52" s="129" t="s">
        <v>318</v>
      </c>
      <c r="L52" s="129" t="s">
        <v>186</v>
      </c>
      <c r="P52" s="129" t="s">
        <v>475</v>
      </c>
      <c r="T52" s="135">
        <v>0</v>
      </c>
      <c r="V52" s="156">
        <v>21750</v>
      </c>
      <c r="W52" s="151"/>
    </row>
    <row r="53" spans="3:23" x14ac:dyDescent="0.25">
      <c r="C53" s="129" t="s">
        <v>471</v>
      </c>
      <c r="E53" s="129" t="s">
        <v>494</v>
      </c>
      <c r="I53" s="129" t="s">
        <v>318</v>
      </c>
      <c r="L53" s="129" t="s">
        <v>213</v>
      </c>
      <c r="P53" s="129" t="s">
        <v>478</v>
      </c>
      <c r="T53" s="135">
        <v>0</v>
      </c>
      <c r="V53" s="156">
        <v>10156.44</v>
      </c>
      <c r="W53" s="151"/>
    </row>
    <row r="54" spans="3:23" x14ac:dyDescent="0.25">
      <c r="C54" s="129" t="s">
        <v>471</v>
      </c>
      <c r="E54" s="129" t="s">
        <v>495</v>
      </c>
      <c r="I54" s="129" t="s">
        <v>318</v>
      </c>
      <c r="L54" s="129" t="s">
        <v>214</v>
      </c>
      <c r="P54" s="129" t="s">
        <v>478</v>
      </c>
      <c r="T54" s="135">
        <v>0</v>
      </c>
      <c r="V54" s="156">
        <v>15970.29</v>
      </c>
      <c r="W54" s="151"/>
    </row>
    <row r="55" spans="3:23" x14ac:dyDescent="0.25">
      <c r="C55" s="129" t="s">
        <v>471</v>
      </c>
      <c r="E55" s="129" t="s">
        <v>496</v>
      </c>
      <c r="I55" s="129" t="s">
        <v>318</v>
      </c>
      <c r="L55" s="129" t="s">
        <v>187</v>
      </c>
      <c r="P55" s="129" t="s">
        <v>475</v>
      </c>
      <c r="T55" s="135">
        <v>0</v>
      </c>
      <c r="V55" s="156">
        <v>30450</v>
      </c>
      <c r="W55" s="151"/>
    </row>
    <row r="56" spans="3:23" x14ac:dyDescent="0.25">
      <c r="C56" s="129" t="s">
        <v>471</v>
      </c>
      <c r="E56" s="129" t="s">
        <v>497</v>
      </c>
      <c r="I56" s="129" t="s">
        <v>318</v>
      </c>
      <c r="L56" s="129" t="s">
        <v>215</v>
      </c>
      <c r="P56" s="129" t="s">
        <v>478</v>
      </c>
      <c r="T56" s="135">
        <v>0</v>
      </c>
      <c r="V56" s="156">
        <v>15970.29</v>
      </c>
      <c r="W56" s="151"/>
    </row>
    <row r="57" spans="3:23" x14ac:dyDescent="0.25">
      <c r="C57" s="129" t="s">
        <v>471</v>
      </c>
      <c r="E57" s="129" t="s">
        <v>498</v>
      </c>
      <c r="I57" s="129" t="s">
        <v>318</v>
      </c>
      <c r="L57" s="129" t="s">
        <v>238</v>
      </c>
      <c r="P57" s="129" t="s">
        <v>475</v>
      </c>
      <c r="T57" s="135">
        <v>0</v>
      </c>
      <c r="V57" s="156">
        <v>11600</v>
      </c>
      <c r="W57" s="151"/>
    </row>
    <row r="58" spans="3:23" x14ac:dyDescent="0.25">
      <c r="C58" s="129" t="s">
        <v>471</v>
      </c>
      <c r="E58" s="129" t="s">
        <v>499</v>
      </c>
      <c r="I58" s="129" t="s">
        <v>318</v>
      </c>
      <c r="L58" s="129" t="s">
        <v>216</v>
      </c>
      <c r="P58" s="129" t="s">
        <v>478</v>
      </c>
      <c r="T58" s="135">
        <v>0</v>
      </c>
      <c r="V58" s="156">
        <v>28998.06</v>
      </c>
      <c r="W58" s="151"/>
    </row>
    <row r="59" spans="3:23" x14ac:dyDescent="0.25">
      <c r="C59" s="129" t="s">
        <v>471</v>
      </c>
      <c r="E59" s="129" t="s">
        <v>500</v>
      </c>
      <c r="I59" s="129" t="s">
        <v>318</v>
      </c>
      <c r="L59" s="129" t="s">
        <v>218</v>
      </c>
      <c r="P59" s="129" t="s">
        <v>478</v>
      </c>
      <c r="T59" s="135">
        <v>0</v>
      </c>
      <c r="V59" s="156">
        <v>5813.85</v>
      </c>
      <c r="W59" s="151"/>
    </row>
    <row r="60" spans="3:23" x14ac:dyDescent="0.25">
      <c r="C60" s="129" t="s">
        <v>471</v>
      </c>
      <c r="E60" s="129" t="s">
        <v>501</v>
      </c>
      <c r="I60" s="129" t="s">
        <v>318</v>
      </c>
      <c r="L60" s="129" t="s">
        <v>188</v>
      </c>
      <c r="P60" s="129" t="s">
        <v>475</v>
      </c>
      <c r="T60" s="135">
        <v>0</v>
      </c>
      <c r="V60" s="156">
        <v>37700</v>
      </c>
      <c r="W60" s="151"/>
    </row>
    <row r="61" spans="3:23" x14ac:dyDescent="0.25">
      <c r="C61" s="129" t="s">
        <v>471</v>
      </c>
      <c r="E61" s="129" t="s">
        <v>502</v>
      </c>
      <c r="I61" s="129" t="s">
        <v>318</v>
      </c>
      <c r="L61" s="129" t="s">
        <v>219</v>
      </c>
      <c r="P61" s="129" t="s">
        <v>478</v>
      </c>
      <c r="T61" s="135">
        <v>0</v>
      </c>
      <c r="V61" s="156">
        <v>7261.38</v>
      </c>
      <c r="W61" s="151"/>
    </row>
    <row r="62" spans="3:23" x14ac:dyDescent="0.25">
      <c r="C62" s="129" t="s">
        <v>471</v>
      </c>
      <c r="E62" s="129" t="s">
        <v>503</v>
      </c>
      <c r="I62" s="129" t="s">
        <v>318</v>
      </c>
      <c r="L62" s="129" t="s">
        <v>221</v>
      </c>
      <c r="P62" s="129" t="s">
        <v>478</v>
      </c>
      <c r="T62" s="135">
        <v>0</v>
      </c>
      <c r="V62" s="156">
        <v>7261.38</v>
      </c>
      <c r="W62" s="151"/>
    </row>
    <row r="63" spans="3:23" x14ac:dyDescent="0.25">
      <c r="C63" s="129" t="s">
        <v>471</v>
      </c>
      <c r="E63" s="129" t="s">
        <v>504</v>
      </c>
      <c r="I63" s="129" t="s">
        <v>318</v>
      </c>
      <c r="L63" s="129" t="s">
        <v>189</v>
      </c>
      <c r="P63" s="129" t="s">
        <v>475</v>
      </c>
      <c r="T63" s="135">
        <v>0</v>
      </c>
      <c r="V63" s="156">
        <v>5800</v>
      </c>
      <c r="W63" s="151"/>
    </row>
    <row r="64" spans="3:23" x14ac:dyDescent="0.25">
      <c r="C64" s="129" t="s">
        <v>471</v>
      </c>
      <c r="E64" s="129" t="s">
        <v>505</v>
      </c>
      <c r="I64" s="129" t="s">
        <v>318</v>
      </c>
      <c r="L64" s="129" t="s">
        <v>190</v>
      </c>
      <c r="P64" s="129" t="s">
        <v>475</v>
      </c>
      <c r="T64" s="135">
        <v>0</v>
      </c>
      <c r="V64" s="156">
        <v>23200</v>
      </c>
      <c r="W64" s="151"/>
    </row>
    <row r="65" spans="2:23" x14ac:dyDescent="0.25">
      <c r="C65" s="129" t="s">
        <v>471</v>
      </c>
      <c r="E65" s="129" t="s">
        <v>506</v>
      </c>
      <c r="I65" s="129" t="s">
        <v>318</v>
      </c>
      <c r="L65" s="129" t="s">
        <v>191</v>
      </c>
      <c r="P65" s="129" t="s">
        <v>475</v>
      </c>
      <c r="T65" s="135">
        <v>0</v>
      </c>
      <c r="V65" s="156">
        <v>26100</v>
      </c>
      <c r="W65" s="151"/>
    </row>
    <row r="66" spans="2:23" x14ac:dyDescent="0.25">
      <c r="C66" s="129" t="s">
        <v>471</v>
      </c>
      <c r="E66" s="129" t="s">
        <v>507</v>
      </c>
      <c r="I66" s="129" t="s">
        <v>318</v>
      </c>
      <c r="L66" s="129" t="s">
        <v>239</v>
      </c>
      <c r="P66" s="129" t="s">
        <v>475</v>
      </c>
      <c r="T66" s="135">
        <v>0</v>
      </c>
      <c r="V66" s="156">
        <v>14500</v>
      </c>
      <c r="W66" s="151"/>
    </row>
    <row r="67" spans="2:23" x14ac:dyDescent="0.25">
      <c r="C67" s="129" t="s">
        <v>471</v>
      </c>
      <c r="E67" s="129" t="s">
        <v>508</v>
      </c>
      <c r="I67" s="129" t="s">
        <v>318</v>
      </c>
      <c r="L67" s="129" t="s">
        <v>192</v>
      </c>
      <c r="P67" s="129" t="s">
        <v>475</v>
      </c>
      <c r="T67" s="135">
        <v>0</v>
      </c>
      <c r="V67" s="156">
        <v>36250</v>
      </c>
      <c r="W67" s="151"/>
    </row>
    <row r="68" spans="2:23" x14ac:dyDescent="0.25">
      <c r="C68" s="129" t="s">
        <v>471</v>
      </c>
      <c r="E68" s="129" t="s">
        <v>509</v>
      </c>
      <c r="I68" s="129" t="s">
        <v>318</v>
      </c>
      <c r="L68" s="129" t="s">
        <v>222</v>
      </c>
      <c r="P68" s="129" t="s">
        <v>478</v>
      </c>
      <c r="T68" s="135">
        <v>0</v>
      </c>
      <c r="V68" s="156">
        <v>17417.82</v>
      </c>
      <c r="W68" s="151"/>
    </row>
    <row r="69" spans="2:23" x14ac:dyDescent="0.25">
      <c r="C69" s="129" t="s">
        <v>471</v>
      </c>
      <c r="E69" s="129" t="s">
        <v>510</v>
      </c>
      <c r="I69" s="129" t="s">
        <v>318</v>
      </c>
      <c r="L69" s="129" t="s">
        <v>193</v>
      </c>
      <c r="P69" s="129" t="s">
        <v>475</v>
      </c>
      <c r="T69" s="135">
        <v>0</v>
      </c>
      <c r="V69" s="156">
        <v>26100</v>
      </c>
      <c r="W69" s="151"/>
    </row>
    <row r="70" spans="2:23" x14ac:dyDescent="0.25">
      <c r="C70" s="129" t="s">
        <v>471</v>
      </c>
      <c r="E70" s="129" t="s">
        <v>511</v>
      </c>
      <c r="I70" s="129" t="s">
        <v>318</v>
      </c>
      <c r="L70" s="129" t="s">
        <v>194</v>
      </c>
      <c r="P70" s="129" t="s">
        <v>475</v>
      </c>
      <c r="T70" s="135">
        <v>0</v>
      </c>
      <c r="V70" s="156">
        <v>20300</v>
      </c>
      <c r="W70" s="151"/>
    </row>
    <row r="71" spans="2:23" x14ac:dyDescent="0.25">
      <c r="C71" s="129" t="s">
        <v>471</v>
      </c>
      <c r="E71" s="129" t="s">
        <v>512</v>
      </c>
      <c r="I71" s="129" t="s">
        <v>318</v>
      </c>
      <c r="L71" s="129" t="s">
        <v>241</v>
      </c>
      <c r="P71" s="129" t="s">
        <v>475</v>
      </c>
      <c r="T71" s="135">
        <v>0</v>
      </c>
      <c r="V71" s="156">
        <v>17400</v>
      </c>
      <c r="W71" s="151"/>
    </row>
    <row r="73" spans="2:23" ht="18" x14ac:dyDescent="0.25">
      <c r="B73" s="124" t="s">
        <v>310</v>
      </c>
      <c r="S73" s="150" t="s">
        <v>513</v>
      </c>
      <c r="T73" s="151"/>
      <c r="U73" s="151"/>
      <c r="V73" s="151"/>
      <c r="W73" s="151"/>
    </row>
    <row r="74" spans="2:23" ht="15.75" thickBot="1" x14ac:dyDescent="0.3">
      <c r="B74" s="125" t="s">
        <v>431</v>
      </c>
      <c r="C74" s="139"/>
      <c r="D74" s="139"/>
      <c r="E74" s="139"/>
      <c r="F74" s="139"/>
      <c r="G74" s="139"/>
      <c r="H74" s="139"/>
      <c r="I74" s="139"/>
      <c r="J74" s="139"/>
      <c r="K74" s="139" t="s">
        <v>135</v>
      </c>
      <c r="L74" s="139"/>
      <c r="M74" s="139"/>
      <c r="N74" s="139"/>
      <c r="O74" s="139"/>
      <c r="P74" s="139" t="s">
        <v>432</v>
      </c>
      <c r="Q74" s="139" t="s">
        <v>433</v>
      </c>
      <c r="R74" s="139"/>
      <c r="S74" s="152" t="s">
        <v>136</v>
      </c>
      <c r="T74" s="153"/>
      <c r="U74" s="153"/>
      <c r="V74" s="153"/>
      <c r="W74" s="153"/>
    </row>
    <row r="75" spans="2:23" ht="15.75" thickTop="1" x14ac:dyDescent="0.25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</row>
    <row r="76" spans="2:23" x14ac:dyDescent="0.25">
      <c r="C76" s="129" t="s">
        <v>471</v>
      </c>
      <c r="E76" s="129" t="s">
        <v>514</v>
      </c>
      <c r="I76" s="129" t="s">
        <v>318</v>
      </c>
      <c r="L76" s="129" t="s">
        <v>249</v>
      </c>
      <c r="P76" s="129" t="s">
        <v>478</v>
      </c>
      <c r="T76" s="135">
        <v>0</v>
      </c>
      <c r="V76" s="156">
        <v>13051.5</v>
      </c>
      <c r="W76" s="151"/>
    </row>
    <row r="77" spans="2:23" x14ac:dyDescent="0.25">
      <c r="C77" s="129" t="s">
        <v>471</v>
      </c>
      <c r="E77" s="129" t="s">
        <v>515</v>
      </c>
      <c r="I77" s="129" t="s">
        <v>318</v>
      </c>
      <c r="L77" s="129" t="s">
        <v>196</v>
      </c>
      <c r="P77" s="129" t="s">
        <v>475</v>
      </c>
      <c r="T77" s="135">
        <v>0</v>
      </c>
      <c r="V77" s="156">
        <v>23200</v>
      </c>
      <c r="W77" s="151"/>
    </row>
    <row r="78" spans="2:23" x14ac:dyDescent="0.25">
      <c r="C78" s="129" t="s">
        <v>471</v>
      </c>
      <c r="E78" s="129" t="s">
        <v>516</v>
      </c>
      <c r="I78" s="129" t="s">
        <v>318</v>
      </c>
      <c r="L78" s="129" t="s">
        <v>197</v>
      </c>
      <c r="P78" s="129" t="s">
        <v>475</v>
      </c>
      <c r="T78" s="135">
        <v>0</v>
      </c>
      <c r="V78" s="156">
        <v>49300</v>
      </c>
      <c r="W78" s="151"/>
    </row>
    <row r="79" spans="2:23" x14ac:dyDescent="0.25">
      <c r="C79" s="129" t="s">
        <v>471</v>
      </c>
      <c r="E79" s="129" t="s">
        <v>517</v>
      </c>
      <c r="I79" s="129" t="s">
        <v>318</v>
      </c>
      <c r="L79" s="129" t="s">
        <v>200</v>
      </c>
      <c r="P79" s="129" t="s">
        <v>475</v>
      </c>
      <c r="T79" s="135">
        <v>0</v>
      </c>
      <c r="V79" s="156">
        <v>60900</v>
      </c>
      <c r="W79" s="151"/>
    </row>
    <row r="80" spans="2:23" x14ac:dyDescent="0.25">
      <c r="C80" s="129" t="s">
        <v>471</v>
      </c>
      <c r="E80" s="129" t="s">
        <v>518</v>
      </c>
      <c r="I80" s="129" t="s">
        <v>318</v>
      </c>
      <c r="L80" s="129" t="s">
        <v>199</v>
      </c>
      <c r="P80" s="129" t="s">
        <v>475</v>
      </c>
      <c r="T80" s="135">
        <v>0</v>
      </c>
      <c r="V80" s="156">
        <v>13050</v>
      </c>
      <c r="W80" s="151"/>
    </row>
    <row r="81" spans="3:23" x14ac:dyDescent="0.25">
      <c r="C81" s="129" t="s">
        <v>471</v>
      </c>
      <c r="E81" s="129" t="s">
        <v>519</v>
      </c>
      <c r="I81" s="129" t="s">
        <v>318</v>
      </c>
      <c r="L81" s="129" t="s">
        <v>201</v>
      </c>
      <c r="P81" s="129" t="s">
        <v>475</v>
      </c>
      <c r="T81" s="135">
        <v>0</v>
      </c>
      <c r="V81" s="156">
        <v>47850</v>
      </c>
      <c r="W81" s="151"/>
    </row>
    <row r="82" spans="3:23" x14ac:dyDescent="0.25">
      <c r="C82" s="129" t="s">
        <v>471</v>
      </c>
      <c r="E82" s="129" t="s">
        <v>520</v>
      </c>
      <c r="I82" s="129" t="s">
        <v>318</v>
      </c>
      <c r="L82" s="129" t="s">
        <v>202</v>
      </c>
      <c r="P82" s="129" t="s">
        <v>322</v>
      </c>
      <c r="T82" s="135">
        <v>0</v>
      </c>
      <c r="V82" s="156">
        <v>29000</v>
      </c>
      <c r="W82" s="151"/>
    </row>
    <row r="83" spans="3:23" x14ac:dyDescent="0.25">
      <c r="C83" s="129" t="s">
        <v>471</v>
      </c>
      <c r="E83" s="129" t="s">
        <v>521</v>
      </c>
      <c r="I83" s="129" t="s">
        <v>318</v>
      </c>
      <c r="L83" s="129" t="s">
        <v>242</v>
      </c>
      <c r="P83" s="129" t="s">
        <v>475</v>
      </c>
      <c r="T83" s="135">
        <v>0</v>
      </c>
      <c r="V83" s="156">
        <v>10150</v>
      </c>
      <c r="W83" s="151"/>
    </row>
    <row r="84" spans="3:23" x14ac:dyDescent="0.25">
      <c r="C84" s="129" t="s">
        <v>460</v>
      </c>
      <c r="E84" s="129" t="s">
        <v>522</v>
      </c>
      <c r="I84" s="129" t="s">
        <v>318</v>
      </c>
      <c r="L84" s="129" t="s">
        <v>251</v>
      </c>
      <c r="P84" s="129" t="s">
        <v>478</v>
      </c>
      <c r="T84" s="135">
        <v>0</v>
      </c>
      <c r="V84" s="156">
        <v>10156.44</v>
      </c>
      <c r="W84" s="151"/>
    </row>
    <row r="85" spans="3:23" x14ac:dyDescent="0.25">
      <c r="C85" s="129" t="s">
        <v>460</v>
      </c>
      <c r="E85" s="129" t="s">
        <v>523</v>
      </c>
      <c r="I85" s="129" t="s">
        <v>318</v>
      </c>
      <c r="L85" s="129" t="s">
        <v>203</v>
      </c>
      <c r="P85" s="129" t="s">
        <v>475</v>
      </c>
      <c r="T85" s="135">
        <v>0</v>
      </c>
      <c r="V85" s="156">
        <v>33350</v>
      </c>
      <c r="W85" s="151"/>
    </row>
    <row r="86" spans="3:23" x14ac:dyDescent="0.25">
      <c r="C86" s="129" t="s">
        <v>460</v>
      </c>
      <c r="E86" s="129" t="s">
        <v>524</v>
      </c>
      <c r="I86" s="129" t="s">
        <v>318</v>
      </c>
      <c r="L86" s="129" t="s">
        <v>250</v>
      </c>
      <c r="P86" s="129" t="s">
        <v>478</v>
      </c>
      <c r="T86" s="135">
        <v>0</v>
      </c>
      <c r="V86" s="156">
        <v>2918.79</v>
      </c>
      <c r="W86" s="151"/>
    </row>
    <row r="87" spans="3:23" x14ac:dyDescent="0.25">
      <c r="C87" s="129" t="s">
        <v>460</v>
      </c>
      <c r="E87" s="129" t="s">
        <v>525</v>
      </c>
      <c r="I87" s="129" t="s">
        <v>318</v>
      </c>
      <c r="L87" s="129" t="s">
        <v>223</v>
      </c>
      <c r="P87" s="129" t="s">
        <v>478</v>
      </c>
      <c r="T87" s="135">
        <v>0</v>
      </c>
      <c r="V87" s="156">
        <v>7261.38</v>
      </c>
      <c r="W87" s="151"/>
    </row>
    <row r="88" spans="3:23" x14ac:dyDescent="0.25">
      <c r="C88" s="129" t="s">
        <v>460</v>
      </c>
      <c r="E88" s="129" t="s">
        <v>526</v>
      </c>
      <c r="I88" s="129" t="s">
        <v>318</v>
      </c>
      <c r="L88" s="129" t="s">
        <v>252</v>
      </c>
      <c r="P88" s="129" t="s">
        <v>478</v>
      </c>
      <c r="T88" s="135">
        <v>0</v>
      </c>
      <c r="V88" s="156">
        <v>5813.85</v>
      </c>
      <c r="W88" s="151"/>
    </row>
    <row r="89" spans="3:23" x14ac:dyDescent="0.25">
      <c r="C89" s="129" t="s">
        <v>460</v>
      </c>
      <c r="E89" s="129" t="s">
        <v>527</v>
      </c>
      <c r="I89" s="129" t="s">
        <v>318</v>
      </c>
      <c r="L89" s="129" t="s">
        <v>204</v>
      </c>
      <c r="P89" s="129" t="s">
        <v>475</v>
      </c>
      <c r="T89" s="135">
        <v>0</v>
      </c>
      <c r="V89" s="156">
        <v>31900</v>
      </c>
      <c r="W89" s="151"/>
    </row>
    <row r="90" spans="3:23" x14ac:dyDescent="0.25">
      <c r="C90" s="129" t="s">
        <v>460</v>
      </c>
      <c r="E90" s="129" t="s">
        <v>528</v>
      </c>
      <c r="I90" s="129" t="s">
        <v>318</v>
      </c>
      <c r="L90" s="129" t="s">
        <v>205</v>
      </c>
      <c r="P90" s="129" t="s">
        <v>529</v>
      </c>
      <c r="T90" s="135">
        <v>0</v>
      </c>
      <c r="V90" s="156">
        <v>33350</v>
      </c>
      <c r="W90" s="151"/>
    </row>
    <row r="91" spans="3:23" x14ac:dyDescent="0.25">
      <c r="C91" s="129" t="s">
        <v>460</v>
      </c>
      <c r="E91" s="129" t="s">
        <v>530</v>
      </c>
      <c r="I91" s="129" t="s">
        <v>318</v>
      </c>
      <c r="L91" s="129" t="s">
        <v>206</v>
      </c>
      <c r="P91" s="129" t="s">
        <v>475</v>
      </c>
      <c r="T91" s="135">
        <v>0</v>
      </c>
      <c r="V91" s="156">
        <v>10150</v>
      </c>
      <c r="W91" s="151"/>
    </row>
    <row r="92" spans="3:23" x14ac:dyDescent="0.25">
      <c r="C92" s="129" t="s">
        <v>460</v>
      </c>
      <c r="E92" s="129" t="s">
        <v>531</v>
      </c>
      <c r="I92" s="129" t="s">
        <v>318</v>
      </c>
      <c r="L92" s="129" t="s">
        <v>224</v>
      </c>
      <c r="P92" s="129" t="s">
        <v>478</v>
      </c>
      <c r="T92" s="135">
        <v>0</v>
      </c>
      <c r="V92" s="156">
        <v>4366.3200000000006</v>
      </c>
      <c r="W92" s="151"/>
    </row>
    <row r="93" spans="3:23" x14ac:dyDescent="0.25">
      <c r="C93" s="129" t="s">
        <v>460</v>
      </c>
      <c r="E93" s="129" t="s">
        <v>532</v>
      </c>
      <c r="I93" s="129" t="s">
        <v>318</v>
      </c>
      <c r="L93" s="129" t="s">
        <v>225</v>
      </c>
      <c r="P93" s="129" t="s">
        <v>478</v>
      </c>
      <c r="T93" s="135">
        <v>0</v>
      </c>
      <c r="V93" s="156">
        <v>15970.29</v>
      </c>
      <c r="W93" s="151"/>
    </row>
    <row r="94" spans="3:23" x14ac:dyDescent="0.25">
      <c r="C94" s="129" t="s">
        <v>460</v>
      </c>
      <c r="E94" s="129" t="s">
        <v>533</v>
      </c>
      <c r="I94" s="129" t="s">
        <v>318</v>
      </c>
      <c r="L94" s="129" t="s">
        <v>207</v>
      </c>
      <c r="P94" s="129" t="s">
        <v>475</v>
      </c>
      <c r="T94" s="135">
        <v>0</v>
      </c>
      <c r="V94" s="156">
        <v>17400</v>
      </c>
      <c r="W94" s="151"/>
    </row>
    <row r="95" spans="3:23" x14ac:dyDescent="0.25">
      <c r="C95" s="129" t="s">
        <v>460</v>
      </c>
      <c r="E95" s="129" t="s">
        <v>534</v>
      </c>
      <c r="I95" s="129" t="s">
        <v>318</v>
      </c>
      <c r="L95" s="129" t="s">
        <v>243</v>
      </c>
      <c r="P95" s="129" t="s">
        <v>475</v>
      </c>
      <c r="T95" s="135">
        <v>0</v>
      </c>
      <c r="V95" s="156">
        <v>18850</v>
      </c>
      <c r="W95" s="151"/>
    </row>
    <row r="96" spans="3:23" x14ac:dyDescent="0.25">
      <c r="C96" s="129" t="s">
        <v>460</v>
      </c>
      <c r="E96" s="129" t="s">
        <v>535</v>
      </c>
      <c r="I96" s="129" t="s">
        <v>318</v>
      </c>
      <c r="L96" s="129" t="s">
        <v>244</v>
      </c>
      <c r="P96" s="129" t="s">
        <v>475</v>
      </c>
      <c r="T96" s="135">
        <v>0</v>
      </c>
      <c r="V96" s="156">
        <v>14500</v>
      </c>
      <c r="W96" s="151"/>
    </row>
    <row r="97" spans="3:23" x14ac:dyDescent="0.25">
      <c r="C97" s="129" t="s">
        <v>460</v>
      </c>
      <c r="E97" s="129" t="s">
        <v>536</v>
      </c>
      <c r="I97" s="129" t="s">
        <v>318</v>
      </c>
      <c r="L97" s="129" t="s">
        <v>226</v>
      </c>
      <c r="P97" s="129" t="s">
        <v>478</v>
      </c>
      <c r="T97" s="135">
        <v>0</v>
      </c>
      <c r="V97" s="156">
        <v>20312.88</v>
      </c>
      <c r="W97" s="151"/>
    </row>
    <row r="98" spans="3:23" x14ac:dyDescent="0.25">
      <c r="C98" s="129" t="s">
        <v>460</v>
      </c>
      <c r="E98" s="129" t="s">
        <v>537</v>
      </c>
      <c r="I98" s="129" t="s">
        <v>318</v>
      </c>
      <c r="L98" s="129" t="s">
        <v>227</v>
      </c>
      <c r="P98" s="129" t="s">
        <v>478</v>
      </c>
      <c r="T98" s="135">
        <v>0</v>
      </c>
      <c r="V98" s="156">
        <v>33364.380000000005</v>
      </c>
      <c r="W98" s="151"/>
    </row>
    <row r="99" spans="3:23" x14ac:dyDescent="0.25">
      <c r="C99" s="129" t="s">
        <v>460</v>
      </c>
      <c r="E99" s="129" t="s">
        <v>538</v>
      </c>
      <c r="I99" s="129" t="s">
        <v>318</v>
      </c>
      <c r="L99" s="129" t="s">
        <v>245</v>
      </c>
      <c r="P99" s="129" t="s">
        <v>475</v>
      </c>
      <c r="T99" s="135">
        <v>0</v>
      </c>
      <c r="V99" s="156">
        <v>30450</v>
      </c>
      <c r="W99" s="151"/>
    </row>
    <row r="100" spans="3:23" x14ac:dyDescent="0.25">
      <c r="C100" s="129" t="s">
        <v>460</v>
      </c>
      <c r="E100" s="129" t="s">
        <v>539</v>
      </c>
      <c r="I100" s="129" t="s">
        <v>318</v>
      </c>
      <c r="L100" s="129" t="s">
        <v>246</v>
      </c>
      <c r="P100" s="129" t="s">
        <v>478</v>
      </c>
      <c r="T100" s="135">
        <v>0</v>
      </c>
      <c r="V100" s="156">
        <v>8700</v>
      </c>
      <c r="W100" s="151"/>
    </row>
    <row r="101" spans="3:23" x14ac:dyDescent="0.25">
      <c r="C101" s="129" t="s">
        <v>460</v>
      </c>
      <c r="E101" s="129" t="s">
        <v>540</v>
      </c>
      <c r="I101" s="129" t="s">
        <v>318</v>
      </c>
      <c r="L101" s="129" t="s">
        <v>228</v>
      </c>
      <c r="P101" s="129" t="s">
        <v>478</v>
      </c>
      <c r="T101" s="135">
        <v>0</v>
      </c>
      <c r="V101" s="156">
        <v>31916.85</v>
      </c>
      <c r="W101" s="151"/>
    </row>
    <row r="102" spans="3:23" x14ac:dyDescent="0.25">
      <c r="C102" s="129" t="s">
        <v>460</v>
      </c>
      <c r="E102" s="129" t="s">
        <v>541</v>
      </c>
      <c r="I102" s="129" t="s">
        <v>318</v>
      </c>
      <c r="L102" s="129" t="s">
        <v>542</v>
      </c>
      <c r="P102" s="129" t="s">
        <v>478</v>
      </c>
      <c r="T102" s="135">
        <v>0</v>
      </c>
      <c r="V102" s="156">
        <v>14499.03</v>
      </c>
      <c r="W102" s="151"/>
    </row>
    <row r="103" spans="3:23" x14ac:dyDescent="0.25">
      <c r="C103" s="129" t="s">
        <v>460</v>
      </c>
      <c r="E103" s="129" t="s">
        <v>543</v>
      </c>
      <c r="I103" s="129" t="s">
        <v>318</v>
      </c>
      <c r="L103" s="129" t="s">
        <v>181</v>
      </c>
      <c r="P103" s="129" t="s">
        <v>475</v>
      </c>
      <c r="T103" s="135">
        <v>0</v>
      </c>
      <c r="V103" s="156">
        <v>34800</v>
      </c>
      <c r="W103" s="151"/>
    </row>
    <row r="104" spans="3:23" x14ac:dyDescent="0.25">
      <c r="C104" s="129" t="s">
        <v>460</v>
      </c>
      <c r="E104" s="129" t="s">
        <v>544</v>
      </c>
      <c r="I104" s="129" t="s">
        <v>318</v>
      </c>
      <c r="L104" s="129" t="s">
        <v>320</v>
      </c>
      <c r="P104" s="129" t="s">
        <v>478</v>
      </c>
      <c r="T104" s="135">
        <v>0</v>
      </c>
      <c r="V104" s="156">
        <v>23207.940000000002</v>
      </c>
      <c r="W104" s="151"/>
    </row>
    <row r="105" spans="3:23" x14ac:dyDescent="0.25">
      <c r="C105" s="129" t="s">
        <v>460</v>
      </c>
      <c r="E105" s="129" t="s">
        <v>545</v>
      </c>
      <c r="I105" s="129" t="s">
        <v>318</v>
      </c>
      <c r="L105" s="129" t="s">
        <v>321</v>
      </c>
      <c r="P105" s="129" t="s">
        <v>475</v>
      </c>
      <c r="T105" s="135">
        <v>0</v>
      </c>
      <c r="V105" s="156">
        <v>15950</v>
      </c>
      <c r="W105" s="151"/>
    </row>
    <row r="106" spans="3:23" x14ac:dyDescent="0.25">
      <c r="C106" s="129" t="s">
        <v>546</v>
      </c>
      <c r="E106" s="129" t="s">
        <v>547</v>
      </c>
      <c r="I106" s="129" t="s">
        <v>318</v>
      </c>
      <c r="L106" s="129" t="s">
        <v>240</v>
      </c>
      <c r="P106" s="129" t="s">
        <v>475</v>
      </c>
      <c r="T106" s="135">
        <v>0</v>
      </c>
      <c r="V106" s="156">
        <v>18850</v>
      </c>
      <c r="W106" s="151"/>
    </row>
    <row r="107" spans="3:23" x14ac:dyDescent="0.25">
      <c r="C107" s="129" t="s">
        <v>546</v>
      </c>
      <c r="E107" s="129" t="s">
        <v>548</v>
      </c>
      <c r="I107" s="129" t="s">
        <v>318</v>
      </c>
      <c r="L107" s="129" t="s">
        <v>195</v>
      </c>
      <c r="P107" s="129" t="s">
        <v>475</v>
      </c>
      <c r="T107" s="135">
        <v>0</v>
      </c>
      <c r="V107" s="156">
        <v>14500</v>
      </c>
      <c r="W107" s="151"/>
    </row>
    <row r="108" spans="3:23" x14ac:dyDescent="0.25">
      <c r="C108" s="129" t="s">
        <v>546</v>
      </c>
      <c r="E108" s="129" t="s">
        <v>549</v>
      </c>
      <c r="I108" s="129" t="s">
        <v>318</v>
      </c>
      <c r="L108" s="129" t="s">
        <v>198</v>
      </c>
      <c r="P108" s="129" t="s">
        <v>475</v>
      </c>
      <c r="T108" s="135">
        <v>0</v>
      </c>
      <c r="V108" s="156">
        <v>20300</v>
      </c>
      <c r="W108" s="151"/>
    </row>
    <row r="109" spans="3:23" x14ac:dyDescent="0.25">
      <c r="C109" s="129" t="s">
        <v>546</v>
      </c>
      <c r="E109" s="129" t="s">
        <v>550</v>
      </c>
      <c r="I109" s="129" t="s">
        <v>318</v>
      </c>
      <c r="L109" s="129" t="s">
        <v>220</v>
      </c>
      <c r="P109" s="129" t="s">
        <v>478</v>
      </c>
      <c r="T109" s="135">
        <v>0</v>
      </c>
      <c r="V109" s="156">
        <v>5813.85</v>
      </c>
      <c r="W109" s="151"/>
    </row>
    <row r="110" spans="3:23" x14ac:dyDescent="0.25">
      <c r="C110" s="129" t="s">
        <v>546</v>
      </c>
      <c r="E110" s="129" t="s">
        <v>551</v>
      </c>
      <c r="I110" s="129" t="s">
        <v>318</v>
      </c>
      <c r="L110" s="129" t="s">
        <v>209</v>
      </c>
      <c r="P110" s="129" t="s">
        <v>473</v>
      </c>
      <c r="T110" s="135">
        <v>0</v>
      </c>
      <c r="V110" s="156">
        <v>21760.41</v>
      </c>
      <c r="W110" s="151"/>
    </row>
    <row r="111" spans="3:23" x14ac:dyDescent="0.25">
      <c r="C111" s="129" t="s">
        <v>546</v>
      </c>
      <c r="E111" s="129" t="s">
        <v>552</v>
      </c>
      <c r="I111" s="129" t="s">
        <v>318</v>
      </c>
      <c r="L111" s="129" t="s">
        <v>217</v>
      </c>
      <c r="P111" s="129" t="s">
        <v>478</v>
      </c>
      <c r="T111" s="135">
        <v>0</v>
      </c>
      <c r="V111" s="156">
        <v>5813.85</v>
      </c>
      <c r="W111" s="151"/>
    </row>
    <row r="112" spans="3:23" x14ac:dyDescent="0.25">
      <c r="C112" s="129" t="s">
        <v>553</v>
      </c>
      <c r="E112" s="129" t="s">
        <v>554</v>
      </c>
      <c r="I112" s="129" t="s">
        <v>318</v>
      </c>
      <c r="L112" s="129" t="s">
        <v>555</v>
      </c>
      <c r="P112" s="129" t="s">
        <v>556</v>
      </c>
      <c r="T112" s="135">
        <v>0</v>
      </c>
      <c r="V112" s="156">
        <v>44962.42</v>
      </c>
      <c r="W112" s="151"/>
    </row>
    <row r="113" spans="3:23" x14ac:dyDescent="0.25">
      <c r="C113" s="129" t="s">
        <v>553</v>
      </c>
      <c r="E113" s="129" t="s">
        <v>557</v>
      </c>
      <c r="I113" s="129" t="s">
        <v>318</v>
      </c>
      <c r="L113" s="129" t="s">
        <v>230</v>
      </c>
      <c r="P113" s="129" t="s">
        <v>558</v>
      </c>
      <c r="T113" s="135">
        <v>0</v>
      </c>
      <c r="V113" s="156">
        <v>7250</v>
      </c>
      <c r="W113" s="151"/>
    </row>
    <row r="114" spans="3:23" x14ac:dyDescent="0.25">
      <c r="C114" s="129" t="s">
        <v>553</v>
      </c>
      <c r="E114" s="129" t="s">
        <v>559</v>
      </c>
      <c r="I114" s="129" t="s">
        <v>318</v>
      </c>
      <c r="L114" s="129" t="s">
        <v>210</v>
      </c>
      <c r="P114" s="129" t="s">
        <v>556</v>
      </c>
      <c r="T114" s="135">
        <v>0</v>
      </c>
      <c r="V114" s="156">
        <v>11620.75</v>
      </c>
      <c r="W114" s="151"/>
    </row>
    <row r="115" spans="3:23" x14ac:dyDescent="0.25">
      <c r="C115" s="129" t="s">
        <v>553</v>
      </c>
      <c r="E115" s="129" t="s">
        <v>560</v>
      </c>
      <c r="I115" s="129" t="s">
        <v>318</v>
      </c>
      <c r="L115" s="129" t="s">
        <v>247</v>
      </c>
      <c r="P115" s="129" t="s">
        <v>561</v>
      </c>
      <c r="T115" s="135">
        <v>0</v>
      </c>
      <c r="V115" s="156">
        <v>30473.56</v>
      </c>
      <c r="W115" s="151"/>
    </row>
    <row r="116" spans="3:23" x14ac:dyDescent="0.25">
      <c r="C116" s="129" t="s">
        <v>553</v>
      </c>
      <c r="E116" s="129" t="s">
        <v>562</v>
      </c>
      <c r="I116" s="129" t="s">
        <v>318</v>
      </c>
      <c r="L116" s="129" t="s">
        <v>180</v>
      </c>
      <c r="P116" s="129" t="s">
        <v>558</v>
      </c>
      <c r="T116" s="135">
        <v>0</v>
      </c>
      <c r="V116" s="156">
        <v>53650</v>
      </c>
      <c r="W116" s="151"/>
    </row>
    <row r="117" spans="3:23" x14ac:dyDescent="0.25">
      <c r="C117" s="129" t="s">
        <v>553</v>
      </c>
      <c r="E117" s="129" t="s">
        <v>563</v>
      </c>
      <c r="I117" s="129" t="s">
        <v>318</v>
      </c>
      <c r="L117" s="129" t="s">
        <v>232</v>
      </c>
      <c r="P117" s="129" t="s">
        <v>558</v>
      </c>
      <c r="T117" s="135">
        <v>0</v>
      </c>
      <c r="V117" s="156">
        <v>18850</v>
      </c>
      <c r="W117" s="151"/>
    </row>
    <row r="118" spans="3:23" x14ac:dyDescent="0.25">
      <c r="C118" s="129" t="s">
        <v>553</v>
      </c>
      <c r="E118" s="129" t="s">
        <v>564</v>
      </c>
      <c r="I118" s="129" t="s">
        <v>318</v>
      </c>
      <c r="L118" s="129" t="s">
        <v>182</v>
      </c>
      <c r="P118" s="129" t="s">
        <v>558</v>
      </c>
      <c r="T118" s="135">
        <v>0</v>
      </c>
      <c r="V118" s="156">
        <v>46400</v>
      </c>
      <c r="W118" s="151"/>
    </row>
    <row r="119" spans="3:23" x14ac:dyDescent="0.25">
      <c r="C119" s="129" t="s">
        <v>553</v>
      </c>
      <c r="E119" s="129" t="s">
        <v>565</v>
      </c>
      <c r="I119" s="129" t="s">
        <v>318</v>
      </c>
      <c r="L119" s="129" t="s">
        <v>233</v>
      </c>
      <c r="P119" s="129" t="s">
        <v>558</v>
      </c>
      <c r="T119" s="135">
        <v>0</v>
      </c>
      <c r="V119" s="156">
        <v>11600</v>
      </c>
      <c r="W119" s="151"/>
    </row>
    <row r="120" spans="3:23" x14ac:dyDescent="0.25">
      <c r="C120" s="129" t="s">
        <v>553</v>
      </c>
      <c r="E120" s="129" t="s">
        <v>566</v>
      </c>
      <c r="I120" s="129" t="s">
        <v>318</v>
      </c>
      <c r="L120" s="129" t="s">
        <v>234</v>
      </c>
      <c r="P120" s="129" t="s">
        <v>558</v>
      </c>
      <c r="T120" s="135">
        <v>0</v>
      </c>
      <c r="V120" s="156">
        <v>34800</v>
      </c>
      <c r="W120" s="151"/>
    </row>
    <row r="121" spans="3:23" x14ac:dyDescent="0.25">
      <c r="C121" s="129" t="s">
        <v>553</v>
      </c>
      <c r="E121" s="129" t="s">
        <v>567</v>
      </c>
      <c r="I121" s="129" t="s">
        <v>318</v>
      </c>
      <c r="L121" s="129" t="s">
        <v>568</v>
      </c>
      <c r="P121" s="129" t="s">
        <v>561</v>
      </c>
      <c r="T121" s="135">
        <v>0</v>
      </c>
      <c r="V121" s="156">
        <v>8715.57</v>
      </c>
      <c r="W121" s="151"/>
    </row>
    <row r="122" spans="3:23" x14ac:dyDescent="0.25">
      <c r="C122" s="129" t="s">
        <v>553</v>
      </c>
      <c r="E122" s="129" t="s">
        <v>569</v>
      </c>
      <c r="I122" s="129" t="s">
        <v>318</v>
      </c>
      <c r="L122" s="129" t="s">
        <v>235</v>
      </c>
      <c r="P122" s="129" t="s">
        <v>570</v>
      </c>
      <c r="T122" s="135">
        <v>0</v>
      </c>
      <c r="V122" s="156">
        <v>31900</v>
      </c>
      <c r="W122" s="151"/>
    </row>
    <row r="123" spans="3:23" x14ac:dyDescent="0.25">
      <c r="C123" s="129" t="s">
        <v>553</v>
      </c>
      <c r="E123" s="129" t="s">
        <v>571</v>
      </c>
      <c r="I123" s="129" t="s">
        <v>318</v>
      </c>
      <c r="L123" s="129" t="s">
        <v>236</v>
      </c>
      <c r="P123" s="129" t="s">
        <v>558</v>
      </c>
      <c r="T123" s="135">
        <v>0</v>
      </c>
      <c r="V123" s="156">
        <v>27550</v>
      </c>
      <c r="W123" s="151"/>
    </row>
    <row r="124" spans="3:23" x14ac:dyDescent="0.25">
      <c r="C124" s="129" t="s">
        <v>553</v>
      </c>
      <c r="E124" s="129" t="s">
        <v>572</v>
      </c>
      <c r="I124" s="129" t="s">
        <v>318</v>
      </c>
      <c r="L124" s="129" t="s">
        <v>573</v>
      </c>
      <c r="P124" s="129" t="s">
        <v>556</v>
      </c>
      <c r="T124" s="135">
        <v>0</v>
      </c>
      <c r="V124" s="156">
        <v>21758</v>
      </c>
      <c r="W124" s="151"/>
    </row>
    <row r="125" spans="3:23" x14ac:dyDescent="0.25">
      <c r="C125" s="129" t="s">
        <v>553</v>
      </c>
      <c r="E125" s="129" t="s">
        <v>574</v>
      </c>
      <c r="I125" s="129" t="s">
        <v>318</v>
      </c>
      <c r="L125" s="129" t="s">
        <v>542</v>
      </c>
      <c r="P125" s="129" t="s">
        <v>561</v>
      </c>
      <c r="T125" s="135">
        <v>0</v>
      </c>
      <c r="V125" s="156">
        <v>30473.56</v>
      </c>
      <c r="W125" s="151"/>
    </row>
    <row r="126" spans="3:23" x14ac:dyDescent="0.25">
      <c r="C126" s="129" t="s">
        <v>553</v>
      </c>
      <c r="E126" s="129" t="s">
        <v>575</v>
      </c>
      <c r="I126" s="129" t="s">
        <v>318</v>
      </c>
      <c r="L126" s="129" t="s">
        <v>183</v>
      </c>
      <c r="P126" s="129" t="s">
        <v>570</v>
      </c>
      <c r="T126" s="135">
        <v>0</v>
      </c>
      <c r="V126" s="156">
        <v>30450</v>
      </c>
      <c r="W126" s="151"/>
    </row>
    <row r="127" spans="3:23" x14ac:dyDescent="0.25">
      <c r="C127" s="129" t="s">
        <v>553</v>
      </c>
      <c r="E127" s="129" t="s">
        <v>576</v>
      </c>
      <c r="I127" s="129" t="s">
        <v>318</v>
      </c>
      <c r="L127" s="129" t="s">
        <v>184</v>
      </c>
      <c r="P127" s="129" t="s">
        <v>570</v>
      </c>
      <c r="T127" s="135">
        <v>0</v>
      </c>
      <c r="V127" s="156">
        <v>11600</v>
      </c>
      <c r="W127" s="151"/>
    </row>
    <row r="128" spans="3:23" x14ac:dyDescent="0.25">
      <c r="C128" s="129" t="s">
        <v>553</v>
      </c>
      <c r="E128" s="129" t="s">
        <v>577</v>
      </c>
      <c r="I128" s="129" t="s">
        <v>318</v>
      </c>
      <c r="L128" s="129" t="s">
        <v>185</v>
      </c>
      <c r="P128" s="129" t="s">
        <v>570</v>
      </c>
      <c r="T128" s="135">
        <v>0</v>
      </c>
      <c r="V128" s="156">
        <v>31900</v>
      </c>
      <c r="W128" s="151"/>
    </row>
    <row r="129" spans="3:23" x14ac:dyDescent="0.25">
      <c r="C129" s="129" t="s">
        <v>553</v>
      </c>
      <c r="E129" s="129" t="s">
        <v>578</v>
      </c>
      <c r="I129" s="129" t="s">
        <v>318</v>
      </c>
      <c r="L129" s="129" t="s">
        <v>237</v>
      </c>
      <c r="P129" s="129" t="s">
        <v>570</v>
      </c>
      <c r="T129" s="135">
        <v>0</v>
      </c>
      <c r="V129" s="156">
        <v>20300</v>
      </c>
      <c r="W129" s="151"/>
    </row>
    <row r="130" spans="3:23" x14ac:dyDescent="0.25">
      <c r="C130" s="129" t="s">
        <v>553</v>
      </c>
      <c r="E130" s="129" t="s">
        <v>579</v>
      </c>
      <c r="I130" s="129" t="s">
        <v>318</v>
      </c>
      <c r="L130" s="129" t="s">
        <v>319</v>
      </c>
      <c r="P130" s="129" t="s">
        <v>570</v>
      </c>
      <c r="T130" s="135">
        <v>0</v>
      </c>
      <c r="V130" s="156">
        <v>37700</v>
      </c>
      <c r="W130" s="151"/>
    </row>
    <row r="131" spans="3:23" x14ac:dyDescent="0.25">
      <c r="C131" s="129" t="s">
        <v>553</v>
      </c>
      <c r="E131" s="129" t="s">
        <v>580</v>
      </c>
      <c r="I131" s="129" t="s">
        <v>318</v>
      </c>
      <c r="L131" s="129" t="s">
        <v>186</v>
      </c>
      <c r="P131" s="129" t="s">
        <v>570</v>
      </c>
      <c r="T131" s="135">
        <v>0</v>
      </c>
      <c r="V131" s="156">
        <v>21750</v>
      </c>
      <c r="W131" s="151"/>
    </row>
    <row r="132" spans="3:23" x14ac:dyDescent="0.25">
      <c r="C132" s="129" t="s">
        <v>553</v>
      </c>
      <c r="E132" s="129" t="s">
        <v>581</v>
      </c>
      <c r="I132" s="129" t="s">
        <v>318</v>
      </c>
      <c r="L132" s="129" t="s">
        <v>582</v>
      </c>
      <c r="P132" s="129" t="s">
        <v>561</v>
      </c>
      <c r="T132" s="135">
        <v>0</v>
      </c>
      <c r="V132" s="156">
        <v>15972.349999999999</v>
      </c>
      <c r="W132" s="151"/>
    </row>
    <row r="133" spans="3:23" x14ac:dyDescent="0.25">
      <c r="C133" s="129" t="s">
        <v>553</v>
      </c>
      <c r="E133" s="129" t="s">
        <v>583</v>
      </c>
      <c r="I133" s="129" t="s">
        <v>318</v>
      </c>
      <c r="L133" s="129" t="s">
        <v>214</v>
      </c>
      <c r="P133" s="129" t="s">
        <v>561</v>
      </c>
      <c r="T133" s="135">
        <v>0</v>
      </c>
      <c r="V133" s="156">
        <v>15972.349999999999</v>
      </c>
      <c r="W133" s="151"/>
    </row>
    <row r="134" spans="3:23" x14ac:dyDescent="0.25">
      <c r="C134" s="129" t="s">
        <v>553</v>
      </c>
      <c r="E134" s="129" t="s">
        <v>584</v>
      </c>
      <c r="I134" s="129" t="s">
        <v>318</v>
      </c>
      <c r="L134" s="129" t="s">
        <v>465</v>
      </c>
      <c r="P134" s="129" t="s">
        <v>561</v>
      </c>
      <c r="T134" s="135">
        <v>0</v>
      </c>
      <c r="V134" s="156">
        <v>27568.37</v>
      </c>
      <c r="W134" s="151"/>
    </row>
    <row r="135" spans="3:23" x14ac:dyDescent="0.25">
      <c r="C135" s="129" t="s">
        <v>553</v>
      </c>
      <c r="E135" s="129" t="s">
        <v>585</v>
      </c>
      <c r="I135" s="129" t="s">
        <v>318</v>
      </c>
      <c r="L135" s="129" t="s">
        <v>187</v>
      </c>
      <c r="P135" s="129" t="s">
        <v>558</v>
      </c>
      <c r="T135" s="135">
        <v>0</v>
      </c>
      <c r="V135" s="156">
        <v>31900</v>
      </c>
      <c r="W135" s="151"/>
    </row>
    <row r="136" spans="3:23" x14ac:dyDescent="0.25">
      <c r="C136" s="129" t="s">
        <v>553</v>
      </c>
      <c r="E136" s="129" t="s">
        <v>586</v>
      </c>
      <c r="I136" s="129" t="s">
        <v>318</v>
      </c>
      <c r="L136" s="129" t="s">
        <v>188</v>
      </c>
      <c r="P136" s="129" t="s">
        <v>558</v>
      </c>
      <c r="T136" s="135">
        <v>0</v>
      </c>
      <c r="V136" s="156">
        <v>36250</v>
      </c>
      <c r="W136" s="151"/>
    </row>
    <row r="137" spans="3:23" x14ac:dyDescent="0.25">
      <c r="C137" s="129" t="s">
        <v>553</v>
      </c>
      <c r="E137" s="129" t="s">
        <v>587</v>
      </c>
      <c r="I137" s="129" t="s">
        <v>318</v>
      </c>
      <c r="L137" s="129" t="s">
        <v>238</v>
      </c>
      <c r="P137" s="129" t="s">
        <v>558</v>
      </c>
      <c r="T137" s="135">
        <v>0</v>
      </c>
      <c r="V137" s="156">
        <v>11600</v>
      </c>
      <c r="W137" s="151"/>
    </row>
    <row r="138" spans="3:23" x14ac:dyDescent="0.25">
      <c r="C138" s="129" t="s">
        <v>553</v>
      </c>
      <c r="E138" s="129" t="s">
        <v>588</v>
      </c>
      <c r="I138" s="129" t="s">
        <v>318</v>
      </c>
      <c r="L138" s="129" t="s">
        <v>589</v>
      </c>
      <c r="P138" s="129" t="s">
        <v>561</v>
      </c>
      <c r="T138" s="135">
        <v>0</v>
      </c>
      <c r="V138" s="156">
        <v>29002.43</v>
      </c>
      <c r="W138" s="151"/>
    </row>
    <row r="139" spans="3:23" x14ac:dyDescent="0.25">
      <c r="C139" s="129" t="s">
        <v>553</v>
      </c>
      <c r="E139" s="129" t="s">
        <v>590</v>
      </c>
      <c r="I139" s="129" t="s">
        <v>318</v>
      </c>
      <c r="L139" s="129" t="s">
        <v>215</v>
      </c>
      <c r="P139" s="129" t="s">
        <v>561</v>
      </c>
      <c r="T139" s="135">
        <v>0</v>
      </c>
      <c r="V139" s="156">
        <v>17418.760000000002</v>
      </c>
      <c r="W139" s="151"/>
    </row>
    <row r="140" spans="3:23" x14ac:dyDescent="0.25">
      <c r="C140" s="129" t="s">
        <v>553</v>
      </c>
      <c r="E140" s="129" t="s">
        <v>591</v>
      </c>
      <c r="I140" s="129" t="s">
        <v>318</v>
      </c>
      <c r="L140" s="129" t="s">
        <v>218</v>
      </c>
      <c r="P140" s="129" t="s">
        <v>561</v>
      </c>
      <c r="T140" s="135">
        <v>0</v>
      </c>
      <c r="V140" s="156">
        <v>11608.39</v>
      </c>
      <c r="W140" s="151"/>
    </row>
    <row r="141" spans="3:23" x14ac:dyDescent="0.25">
      <c r="C141" s="129" t="s">
        <v>553</v>
      </c>
      <c r="E141" s="129" t="s">
        <v>592</v>
      </c>
      <c r="I141" s="129" t="s">
        <v>318</v>
      </c>
      <c r="L141" s="129" t="s">
        <v>593</v>
      </c>
      <c r="P141" s="129" t="s">
        <v>561</v>
      </c>
      <c r="T141" s="135">
        <v>0</v>
      </c>
      <c r="V141" s="156">
        <v>8715.57</v>
      </c>
      <c r="W141" s="151"/>
    </row>
    <row r="142" spans="3:23" x14ac:dyDescent="0.25">
      <c r="C142" s="129" t="s">
        <v>553</v>
      </c>
      <c r="E142" s="129" t="s">
        <v>594</v>
      </c>
      <c r="I142" s="129" t="s">
        <v>318</v>
      </c>
      <c r="L142" s="129" t="s">
        <v>220</v>
      </c>
      <c r="P142" s="129" t="s">
        <v>561</v>
      </c>
      <c r="T142" s="135">
        <v>0</v>
      </c>
      <c r="V142" s="156">
        <v>8703.2000000000007</v>
      </c>
      <c r="W142" s="151"/>
    </row>
    <row r="143" spans="3:23" x14ac:dyDescent="0.25">
      <c r="C143" s="129" t="s">
        <v>553</v>
      </c>
      <c r="E143" s="129" t="s">
        <v>595</v>
      </c>
      <c r="I143" s="129" t="s">
        <v>318</v>
      </c>
      <c r="L143" s="129" t="s">
        <v>181</v>
      </c>
      <c r="P143" s="129" t="s">
        <v>558</v>
      </c>
      <c r="T143" s="135">
        <v>0</v>
      </c>
      <c r="V143" s="156">
        <v>34800</v>
      </c>
      <c r="W143" s="151"/>
    </row>
    <row r="144" spans="3:23" x14ac:dyDescent="0.25">
      <c r="C144" s="129" t="s">
        <v>553</v>
      </c>
      <c r="E144" s="129" t="s">
        <v>596</v>
      </c>
      <c r="I144" s="129" t="s">
        <v>318</v>
      </c>
      <c r="L144" s="129" t="s">
        <v>221</v>
      </c>
      <c r="P144" s="129" t="s">
        <v>561</v>
      </c>
      <c r="T144" s="135">
        <v>0</v>
      </c>
      <c r="V144" s="156">
        <v>8703.2000000000007</v>
      </c>
      <c r="W144" s="151"/>
    </row>
    <row r="145" spans="2:23" x14ac:dyDescent="0.25">
      <c r="C145" s="129" t="s">
        <v>553</v>
      </c>
      <c r="E145" s="129" t="s">
        <v>597</v>
      </c>
      <c r="I145" s="129" t="s">
        <v>318</v>
      </c>
      <c r="L145" s="129" t="s">
        <v>189</v>
      </c>
      <c r="P145" s="129" t="s">
        <v>558</v>
      </c>
      <c r="T145" s="135">
        <v>0</v>
      </c>
      <c r="V145" s="156">
        <v>8700</v>
      </c>
      <c r="W145" s="151"/>
    </row>
    <row r="146" spans="2:23" ht="18" x14ac:dyDescent="0.25">
      <c r="B146" s="124" t="s">
        <v>310</v>
      </c>
      <c r="S146" s="150" t="s">
        <v>598</v>
      </c>
      <c r="T146" s="151"/>
      <c r="U146" s="151"/>
      <c r="V146" s="151"/>
      <c r="W146" s="151"/>
    </row>
    <row r="147" spans="2:23" ht="15.75" thickBot="1" x14ac:dyDescent="0.3">
      <c r="B147" s="125" t="s">
        <v>431</v>
      </c>
      <c r="C147" s="139"/>
      <c r="D147" s="139"/>
      <c r="E147" s="139"/>
      <c r="F147" s="139"/>
      <c r="G147" s="139"/>
      <c r="H147" s="139"/>
      <c r="I147" s="139"/>
      <c r="J147" s="139"/>
      <c r="K147" s="139" t="s">
        <v>135</v>
      </c>
      <c r="L147" s="139"/>
      <c r="M147" s="139"/>
      <c r="N147" s="139"/>
      <c r="O147" s="139"/>
      <c r="P147" s="139" t="s">
        <v>432</v>
      </c>
      <c r="Q147" s="139" t="s">
        <v>433</v>
      </c>
      <c r="R147" s="139"/>
      <c r="S147" s="152" t="s">
        <v>136</v>
      </c>
      <c r="T147" s="153"/>
      <c r="U147" s="153"/>
      <c r="V147" s="153"/>
      <c r="W147" s="153"/>
    </row>
    <row r="148" spans="2:23" ht="15.75" thickTop="1" x14ac:dyDescent="0.25"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</row>
    <row r="149" spans="2:23" x14ac:dyDescent="0.25">
      <c r="C149" s="129" t="s">
        <v>553</v>
      </c>
      <c r="E149" s="129" t="s">
        <v>599</v>
      </c>
      <c r="I149" s="129" t="s">
        <v>318</v>
      </c>
      <c r="L149" s="129" t="s">
        <v>321</v>
      </c>
      <c r="P149" s="129" t="s">
        <v>558</v>
      </c>
      <c r="T149" s="135">
        <v>0</v>
      </c>
      <c r="V149" s="156">
        <v>17400</v>
      </c>
      <c r="W149" s="151"/>
    </row>
    <row r="150" spans="2:23" x14ac:dyDescent="0.25">
      <c r="C150" s="129" t="s">
        <v>553</v>
      </c>
      <c r="E150" s="129" t="s">
        <v>600</v>
      </c>
      <c r="I150" s="129" t="s">
        <v>318</v>
      </c>
      <c r="L150" s="129" t="s">
        <v>190</v>
      </c>
      <c r="P150" s="129" t="s">
        <v>558</v>
      </c>
      <c r="T150" s="135">
        <v>0</v>
      </c>
      <c r="V150" s="156">
        <v>23200</v>
      </c>
      <c r="W150" s="151"/>
    </row>
    <row r="151" spans="2:23" x14ac:dyDescent="0.25">
      <c r="C151" s="129" t="s">
        <v>601</v>
      </c>
      <c r="E151" s="129" t="s">
        <v>602</v>
      </c>
      <c r="I151" s="129" t="s">
        <v>318</v>
      </c>
      <c r="L151" s="129" t="s">
        <v>191</v>
      </c>
      <c r="P151" s="129" t="s">
        <v>558</v>
      </c>
      <c r="T151" s="135">
        <v>0</v>
      </c>
      <c r="V151" s="156">
        <v>26100</v>
      </c>
      <c r="W151" s="151"/>
    </row>
    <row r="152" spans="2:23" x14ac:dyDescent="0.25">
      <c r="C152" s="129" t="s">
        <v>601</v>
      </c>
      <c r="E152" s="129" t="s">
        <v>603</v>
      </c>
      <c r="I152" s="129" t="s">
        <v>318</v>
      </c>
      <c r="L152" s="129" t="s">
        <v>239</v>
      </c>
      <c r="P152" s="129" t="s">
        <v>558</v>
      </c>
      <c r="T152" s="135">
        <v>0</v>
      </c>
      <c r="V152" s="156">
        <v>13050</v>
      </c>
      <c r="W152" s="151"/>
    </row>
    <row r="153" spans="2:23" x14ac:dyDescent="0.25">
      <c r="C153" s="129" t="s">
        <v>601</v>
      </c>
      <c r="E153" s="129" t="s">
        <v>604</v>
      </c>
      <c r="I153" s="129" t="s">
        <v>318</v>
      </c>
      <c r="L153" s="129" t="s">
        <v>240</v>
      </c>
      <c r="P153" s="129" t="s">
        <v>558</v>
      </c>
      <c r="T153" s="135">
        <v>0</v>
      </c>
      <c r="V153" s="156">
        <v>18850</v>
      </c>
      <c r="W153" s="151"/>
    </row>
    <row r="154" spans="2:23" x14ac:dyDescent="0.25">
      <c r="C154" s="129" t="s">
        <v>601</v>
      </c>
      <c r="E154" s="129" t="s">
        <v>605</v>
      </c>
      <c r="I154" s="129" t="s">
        <v>318</v>
      </c>
      <c r="L154" s="129" t="s">
        <v>192</v>
      </c>
      <c r="P154" s="129" t="s">
        <v>558</v>
      </c>
      <c r="T154" s="135">
        <v>0</v>
      </c>
      <c r="V154" s="156">
        <v>34800</v>
      </c>
      <c r="W154" s="151"/>
    </row>
    <row r="155" spans="2:23" x14ac:dyDescent="0.25">
      <c r="C155" s="129" t="s">
        <v>601</v>
      </c>
      <c r="E155" s="129" t="s">
        <v>606</v>
      </c>
      <c r="I155" s="129" t="s">
        <v>318</v>
      </c>
      <c r="L155" s="129" t="s">
        <v>222</v>
      </c>
      <c r="P155" s="129" t="s">
        <v>561</v>
      </c>
      <c r="T155" s="135">
        <v>0</v>
      </c>
      <c r="V155" s="156">
        <v>14513.58</v>
      </c>
      <c r="W155" s="151"/>
    </row>
    <row r="156" spans="2:23" x14ac:dyDescent="0.25">
      <c r="C156" s="129" t="s">
        <v>601</v>
      </c>
      <c r="E156" s="129" t="s">
        <v>607</v>
      </c>
      <c r="I156" s="129" t="s">
        <v>318</v>
      </c>
      <c r="L156" s="129" t="s">
        <v>193</v>
      </c>
      <c r="P156" s="129" t="s">
        <v>558</v>
      </c>
      <c r="T156" s="135">
        <v>0</v>
      </c>
      <c r="V156" s="156">
        <v>27550</v>
      </c>
      <c r="W156" s="151"/>
    </row>
    <row r="157" spans="2:23" x14ac:dyDescent="0.25">
      <c r="C157" s="129" t="s">
        <v>601</v>
      </c>
      <c r="E157" s="129" t="s">
        <v>608</v>
      </c>
      <c r="I157" s="129" t="s">
        <v>318</v>
      </c>
      <c r="L157" s="129" t="s">
        <v>194</v>
      </c>
      <c r="P157" s="129" t="s">
        <v>558</v>
      </c>
      <c r="T157" s="135">
        <v>0</v>
      </c>
      <c r="V157" s="156">
        <v>20300</v>
      </c>
      <c r="W157" s="151"/>
    </row>
    <row r="158" spans="2:23" x14ac:dyDescent="0.25">
      <c r="C158" s="129" t="s">
        <v>601</v>
      </c>
      <c r="E158" s="129" t="s">
        <v>609</v>
      </c>
      <c r="I158" s="129" t="s">
        <v>318</v>
      </c>
      <c r="L158" s="129" t="s">
        <v>241</v>
      </c>
      <c r="P158" s="129" t="s">
        <v>558</v>
      </c>
      <c r="T158" s="135">
        <v>0</v>
      </c>
      <c r="V158" s="156">
        <v>17400</v>
      </c>
      <c r="W158" s="151"/>
    </row>
    <row r="159" spans="2:23" x14ac:dyDescent="0.25">
      <c r="C159" s="129" t="s">
        <v>601</v>
      </c>
      <c r="E159" s="129" t="s">
        <v>610</v>
      </c>
      <c r="I159" s="129" t="s">
        <v>318</v>
      </c>
      <c r="L159" s="129" t="s">
        <v>195</v>
      </c>
      <c r="P159" s="129" t="s">
        <v>558</v>
      </c>
      <c r="T159" s="135">
        <v>0</v>
      </c>
      <c r="V159" s="156">
        <v>14500</v>
      </c>
      <c r="W159" s="151"/>
    </row>
    <row r="160" spans="2:23" x14ac:dyDescent="0.25">
      <c r="C160" s="129" t="s">
        <v>601</v>
      </c>
      <c r="E160" s="129" t="s">
        <v>611</v>
      </c>
      <c r="I160" s="129" t="s">
        <v>318</v>
      </c>
      <c r="L160" s="129" t="s">
        <v>249</v>
      </c>
      <c r="P160" s="129" t="s">
        <v>561</v>
      </c>
      <c r="T160" s="135">
        <v>0</v>
      </c>
      <c r="V160" s="156">
        <v>14513.58</v>
      </c>
      <c r="W160" s="151"/>
    </row>
    <row r="161" spans="3:23" x14ac:dyDescent="0.25">
      <c r="C161" s="129" t="s">
        <v>601</v>
      </c>
      <c r="E161" s="129" t="s">
        <v>612</v>
      </c>
      <c r="I161" s="129" t="s">
        <v>318</v>
      </c>
      <c r="L161" s="129" t="s">
        <v>196</v>
      </c>
      <c r="P161" s="129" t="s">
        <v>558</v>
      </c>
      <c r="T161" s="135">
        <v>0</v>
      </c>
      <c r="V161" s="156">
        <v>23200</v>
      </c>
      <c r="W161" s="151"/>
    </row>
    <row r="162" spans="3:23" x14ac:dyDescent="0.25">
      <c r="C162" s="129" t="s">
        <v>601</v>
      </c>
      <c r="E162" s="129" t="s">
        <v>613</v>
      </c>
      <c r="I162" s="129" t="s">
        <v>318</v>
      </c>
      <c r="L162" s="129" t="s">
        <v>197</v>
      </c>
      <c r="P162" s="129" t="s">
        <v>558</v>
      </c>
      <c r="T162" s="135">
        <v>0</v>
      </c>
      <c r="V162" s="156">
        <v>44950</v>
      </c>
      <c r="W162" s="151"/>
    </row>
    <row r="163" spans="3:23" x14ac:dyDescent="0.25">
      <c r="C163" s="129" t="s">
        <v>601</v>
      </c>
      <c r="E163" s="129" t="s">
        <v>614</v>
      </c>
      <c r="I163" s="129" t="s">
        <v>318</v>
      </c>
      <c r="L163" s="129" t="s">
        <v>198</v>
      </c>
      <c r="P163" s="129" t="s">
        <v>558</v>
      </c>
      <c r="T163" s="135">
        <v>0</v>
      </c>
      <c r="V163" s="156">
        <v>17400</v>
      </c>
      <c r="W163" s="151"/>
    </row>
    <row r="164" spans="3:23" x14ac:dyDescent="0.25">
      <c r="C164" s="129" t="s">
        <v>601</v>
      </c>
      <c r="E164" s="129" t="s">
        <v>615</v>
      </c>
      <c r="I164" s="129" t="s">
        <v>318</v>
      </c>
      <c r="L164" s="129" t="s">
        <v>200</v>
      </c>
      <c r="P164" s="129" t="s">
        <v>558</v>
      </c>
      <c r="T164" s="135">
        <v>0</v>
      </c>
      <c r="V164" s="156">
        <v>62350</v>
      </c>
      <c r="W164" s="151"/>
    </row>
    <row r="165" spans="3:23" x14ac:dyDescent="0.25">
      <c r="C165" s="129" t="s">
        <v>601</v>
      </c>
      <c r="E165" s="129" t="s">
        <v>616</v>
      </c>
      <c r="I165" s="129" t="s">
        <v>318</v>
      </c>
      <c r="L165" s="129" t="s">
        <v>199</v>
      </c>
      <c r="P165" s="129" t="s">
        <v>558</v>
      </c>
      <c r="T165" s="135">
        <v>0</v>
      </c>
      <c r="V165" s="156">
        <v>13050</v>
      </c>
      <c r="W165" s="151"/>
    </row>
    <row r="166" spans="3:23" x14ac:dyDescent="0.25">
      <c r="C166" s="129" t="s">
        <v>601</v>
      </c>
      <c r="E166" s="129" t="s">
        <v>617</v>
      </c>
      <c r="I166" s="129" t="s">
        <v>318</v>
      </c>
      <c r="L166" s="129" t="s">
        <v>201</v>
      </c>
      <c r="P166" s="129" t="s">
        <v>558</v>
      </c>
      <c r="T166" s="135">
        <v>0</v>
      </c>
      <c r="V166" s="156">
        <v>43500</v>
      </c>
      <c r="W166" s="151"/>
    </row>
    <row r="167" spans="3:23" x14ac:dyDescent="0.25">
      <c r="C167" s="129" t="s">
        <v>601</v>
      </c>
      <c r="E167" s="129" t="s">
        <v>618</v>
      </c>
      <c r="I167" s="129" t="s">
        <v>318</v>
      </c>
      <c r="L167" s="129" t="s">
        <v>202</v>
      </c>
      <c r="P167" s="129" t="s">
        <v>558</v>
      </c>
      <c r="T167" s="135">
        <v>0</v>
      </c>
      <c r="V167" s="156">
        <v>29000</v>
      </c>
      <c r="W167" s="151"/>
    </row>
    <row r="168" spans="3:23" x14ac:dyDescent="0.25">
      <c r="C168" s="129" t="s">
        <v>601</v>
      </c>
      <c r="E168" s="129" t="s">
        <v>619</v>
      </c>
      <c r="I168" s="129" t="s">
        <v>318</v>
      </c>
      <c r="L168" s="129" t="s">
        <v>242</v>
      </c>
      <c r="P168" s="129" t="s">
        <v>558</v>
      </c>
      <c r="T168" s="135">
        <v>0</v>
      </c>
      <c r="V168" s="156">
        <v>10150</v>
      </c>
      <c r="W168" s="151"/>
    </row>
    <row r="169" spans="3:23" x14ac:dyDescent="0.25">
      <c r="C169" s="129" t="s">
        <v>601</v>
      </c>
      <c r="E169" s="129" t="s">
        <v>620</v>
      </c>
      <c r="I169" s="129" t="s">
        <v>318</v>
      </c>
      <c r="L169" s="129" t="s">
        <v>621</v>
      </c>
      <c r="P169" s="129" t="s">
        <v>561</v>
      </c>
      <c r="T169" s="135">
        <v>0</v>
      </c>
      <c r="V169" s="156">
        <v>10174.34</v>
      </c>
      <c r="W169" s="151"/>
    </row>
    <row r="170" spans="3:23" x14ac:dyDescent="0.25">
      <c r="C170" s="129" t="s">
        <v>601</v>
      </c>
      <c r="E170" s="129" t="s">
        <v>622</v>
      </c>
      <c r="I170" s="129" t="s">
        <v>318</v>
      </c>
      <c r="L170" s="129" t="s">
        <v>203</v>
      </c>
      <c r="P170" s="129" t="s">
        <v>558</v>
      </c>
      <c r="T170" s="135">
        <v>0</v>
      </c>
      <c r="V170" s="156">
        <v>34800</v>
      </c>
      <c r="W170" s="151"/>
    </row>
    <row r="171" spans="3:23" x14ac:dyDescent="0.25">
      <c r="C171" s="129" t="s">
        <v>601</v>
      </c>
      <c r="E171" s="129" t="s">
        <v>623</v>
      </c>
      <c r="I171" s="129" t="s">
        <v>318</v>
      </c>
      <c r="L171" s="129" t="s">
        <v>250</v>
      </c>
      <c r="P171" s="129" t="s">
        <v>561</v>
      </c>
      <c r="T171" s="135">
        <v>0</v>
      </c>
      <c r="V171" s="156">
        <v>8703.2000000000007</v>
      </c>
      <c r="W171" s="151"/>
    </row>
    <row r="172" spans="3:23" x14ac:dyDescent="0.25">
      <c r="C172" s="129" t="s">
        <v>601</v>
      </c>
      <c r="E172" s="129" t="s">
        <v>624</v>
      </c>
      <c r="I172" s="129" t="s">
        <v>318</v>
      </c>
      <c r="L172" s="129" t="s">
        <v>625</v>
      </c>
      <c r="P172" s="129" t="s">
        <v>561</v>
      </c>
      <c r="T172" s="135">
        <v>0</v>
      </c>
      <c r="V172" s="156">
        <v>8715.57</v>
      </c>
      <c r="W172" s="151"/>
    </row>
    <row r="173" spans="3:23" x14ac:dyDescent="0.25">
      <c r="C173" s="129" t="s">
        <v>601</v>
      </c>
      <c r="E173" s="129" t="s">
        <v>626</v>
      </c>
      <c r="I173" s="129" t="s">
        <v>318</v>
      </c>
      <c r="L173" s="129" t="s">
        <v>252</v>
      </c>
      <c r="P173" s="129" t="s">
        <v>561</v>
      </c>
      <c r="T173" s="135">
        <v>0</v>
      </c>
      <c r="V173" s="156">
        <v>8703.2000000000007</v>
      </c>
      <c r="W173" s="151"/>
    </row>
    <row r="174" spans="3:23" x14ac:dyDescent="0.25">
      <c r="C174" s="129" t="s">
        <v>601</v>
      </c>
      <c r="E174" s="129" t="s">
        <v>627</v>
      </c>
      <c r="I174" s="129" t="s">
        <v>318</v>
      </c>
      <c r="L174" s="129" t="s">
        <v>204</v>
      </c>
      <c r="P174" s="129" t="s">
        <v>558</v>
      </c>
      <c r="T174" s="135">
        <v>0</v>
      </c>
      <c r="V174" s="156">
        <v>30450</v>
      </c>
      <c r="W174" s="151"/>
    </row>
    <row r="175" spans="3:23" x14ac:dyDescent="0.25">
      <c r="C175" s="129" t="s">
        <v>601</v>
      </c>
      <c r="E175" s="129" t="s">
        <v>628</v>
      </c>
      <c r="I175" s="129" t="s">
        <v>318</v>
      </c>
      <c r="L175" s="129" t="s">
        <v>205</v>
      </c>
      <c r="P175" s="129" t="s">
        <v>558</v>
      </c>
      <c r="T175" s="135">
        <v>0</v>
      </c>
      <c r="V175" s="156">
        <v>37700</v>
      </c>
      <c r="W175" s="151"/>
    </row>
    <row r="176" spans="3:23" x14ac:dyDescent="0.25">
      <c r="C176" s="129" t="s">
        <v>601</v>
      </c>
      <c r="E176" s="129" t="s">
        <v>629</v>
      </c>
      <c r="I176" s="129" t="s">
        <v>318</v>
      </c>
      <c r="L176" s="129" t="s">
        <v>206</v>
      </c>
      <c r="P176" s="129" t="s">
        <v>558</v>
      </c>
      <c r="T176" s="135">
        <v>0</v>
      </c>
      <c r="V176" s="156">
        <v>10150</v>
      </c>
      <c r="W176" s="151"/>
    </row>
    <row r="177" spans="2:23" x14ac:dyDescent="0.25">
      <c r="C177" s="129" t="s">
        <v>601</v>
      </c>
      <c r="E177" s="129" t="s">
        <v>630</v>
      </c>
      <c r="I177" s="129" t="s">
        <v>318</v>
      </c>
      <c r="L177" s="129" t="s">
        <v>224</v>
      </c>
      <c r="P177" s="129" t="s">
        <v>561</v>
      </c>
      <c r="T177" s="135">
        <v>0</v>
      </c>
      <c r="V177" s="156">
        <v>8703.2000000000007</v>
      </c>
      <c r="W177" s="151"/>
    </row>
    <row r="178" spans="2:23" x14ac:dyDescent="0.25">
      <c r="C178" s="129" t="s">
        <v>601</v>
      </c>
      <c r="E178" s="129" t="s">
        <v>631</v>
      </c>
      <c r="I178" s="129" t="s">
        <v>318</v>
      </c>
      <c r="L178" s="129" t="s">
        <v>225</v>
      </c>
      <c r="P178" s="129" t="s">
        <v>561</v>
      </c>
      <c r="T178" s="135">
        <v>0</v>
      </c>
      <c r="V178" s="156">
        <v>15972.349999999999</v>
      </c>
      <c r="W178" s="151"/>
    </row>
    <row r="179" spans="2:23" x14ac:dyDescent="0.25">
      <c r="C179" s="129" t="s">
        <v>601</v>
      </c>
      <c r="E179" s="129" t="s">
        <v>632</v>
      </c>
      <c r="I179" s="129" t="s">
        <v>318</v>
      </c>
      <c r="L179" s="129" t="s">
        <v>207</v>
      </c>
      <c r="P179" s="129" t="s">
        <v>558</v>
      </c>
      <c r="T179" s="135">
        <v>0</v>
      </c>
      <c r="V179" s="156">
        <v>17400</v>
      </c>
      <c r="W179" s="151"/>
    </row>
    <row r="180" spans="2:23" x14ac:dyDescent="0.25">
      <c r="C180" s="129" t="s">
        <v>601</v>
      </c>
      <c r="E180" s="129" t="s">
        <v>633</v>
      </c>
      <c r="I180" s="129" t="s">
        <v>318</v>
      </c>
      <c r="L180" s="129" t="s">
        <v>243</v>
      </c>
      <c r="P180" s="129" t="s">
        <v>558</v>
      </c>
      <c r="T180" s="135">
        <v>0</v>
      </c>
      <c r="V180" s="156">
        <v>18850</v>
      </c>
      <c r="W180" s="151"/>
    </row>
    <row r="181" spans="2:23" x14ac:dyDescent="0.25">
      <c r="C181" s="129" t="s">
        <v>601</v>
      </c>
      <c r="E181" s="129" t="s">
        <v>634</v>
      </c>
      <c r="I181" s="129" t="s">
        <v>318</v>
      </c>
      <c r="L181" s="129" t="s">
        <v>635</v>
      </c>
      <c r="P181" s="129" t="s">
        <v>558</v>
      </c>
      <c r="T181" s="135">
        <v>0</v>
      </c>
      <c r="V181" s="156">
        <v>14500</v>
      </c>
      <c r="W181" s="151"/>
    </row>
    <row r="182" spans="2:23" x14ac:dyDescent="0.25">
      <c r="C182" s="129" t="s">
        <v>601</v>
      </c>
      <c r="E182" s="129" t="s">
        <v>636</v>
      </c>
      <c r="I182" s="129" t="s">
        <v>318</v>
      </c>
      <c r="L182" s="129" t="s">
        <v>226</v>
      </c>
      <c r="P182" s="129" t="s">
        <v>561</v>
      </c>
      <c r="T182" s="135">
        <v>0</v>
      </c>
      <c r="V182" s="156">
        <v>23216.77</v>
      </c>
      <c r="W182" s="151"/>
    </row>
    <row r="183" spans="2:23" x14ac:dyDescent="0.25">
      <c r="C183" s="129" t="s">
        <v>601</v>
      </c>
      <c r="E183" s="129" t="s">
        <v>637</v>
      </c>
      <c r="I183" s="129" t="s">
        <v>318</v>
      </c>
      <c r="L183" s="129" t="s">
        <v>227</v>
      </c>
      <c r="P183" s="129" t="s">
        <v>561</v>
      </c>
      <c r="T183" s="135">
        <v>0</v>
      </c>
      <c r="V183" s="156">
        <v>30473.56</v>
      </c>
      <c r="W183" s="151"/>
    </row>
    <row r="184" spans="2:23" x14ac:dyDescent="0.25">
      <c r="C184" s="129" t="s">
        <v>601</v>
      </c>
      <c r="E184" s="129" t="s">
        <v>638</v>
      </c>
      <c r="I184" s="129" t="s">
        <v>318</v>
      </c>
      <c r="L184" s="129" t="s">
        <v>245</v>
      </c>
      <c r="P184" s="129" t="s">
        <v>558</v>
      </c>
      <c r="T184" s="135">
        <v>0</v>
      </c>
      <c r="V184" s="156">
        <v>31900</v>
      </c>
      <c r="W184" s="151"/>
    </row>
    <row r="185" spans="2:23" x14ac:dyDescent="0.25">
      <c r="C185" s="129" t="s">
        <v>601</v>
      </c>
      <c r="E185" s="129" t="s">
        <v>639</v>
      </c>
      <c r="I185" s="129" t="s">
        <v>318</v>
      </c>
      <c r="L185" s="129" t="s">
        <v>246</v>
      </c>
      <c r="P185" s="129" t="s">
        <v>558</v>
      </c>
      <c r="T185" s="135">
        <v>0</v>
      </c>
      <c r="V185" s="156">
        <v>10150</v>
      </c>
      <c r="W185" s="151"/>
    </row>
    <row r="186" spans="2:23" x14ac:dyDescent="0.25">
      <c r="C186" s="129" t="s">
        <v>601</v>
      </c>
      <c r="E186" s="129" t="s">
        <v>640</v>
      </c>
      <c r="I186" s="129" t="s">
        <v>318</v>
      </c>
      <c r="L186" s="129" t="s">
        <v>228</v>
      </c>
      <c r="P186" s="129" t="s">
        <v>561</v>
      </c>
      <c r="T186" s="135">
        <v>0</v>
      </c>
      <c r="V186" s="156">
        <v>30461.200000000001</v>
      </c>
      <c r="W186" s="151"/>
    </row>
    <row r="187" spans="2:23" x14ac:dyDescent="0.25">
      <c r="B187" s="128" t="s">
        <v>231</v>
      </c>
      <c r="E187" s="128" t="s">
        <v>317</v>
      </c>
      <c r="S187" s="160">
        <v>0</v>
      </c>
      <c r="T187" s="151"/>
      <c r="U187" s="160">
        <v>3244343.4099999997</v>
      </c>
      <c r="V187" s="151"/>
      <c r="W187" s="151"/>
    </row>
    <row r="188" spans="2:23" x14ac:dyDescent="0.25"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</row>
    <row r="189" spans="2:23" x14ac:dyDescent="0.25"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58">
        <v>0</v>
      </c>
      <c r="T189" s="159"/>
      <c r="U189" s="158">
        <v>3246865.4299999997</v>
      </c>
      <c r="V189" s="159"/>
      <c r="W189" s="159"/>
    </row>
    <row r="190" spans="2:23" x14ac:dyDescent="0.25">
      <c r="B190" s="138"/>
      <c r="C190" s="138"/>
      <c r="D190" s="127" t="s">
        <v>324</v>
      </c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2">
        <v>3246865.4299999997</v>
      </c>
      <c r="S190" s="138"/>
      <c r="T190" s="138"/>
      <c r="U190" s="138"/>
      <c r="V190" s="138"/>
      <c r="W190" s="138"/>
    </row>
    <row r="191" spans="2:23" x14ac:dyDescent="0.25"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</row>
    <row r="192" spans="2:23" x14ac:dyDescent="0.25">
      <c r="B192" s="128" t="s">
        <v>311</v>
      </c>
      <c r="D192" s="128" t="s">
        <v>0</v>
      </c>
      <c r="O192" s="127" t="s">
        <v>168</v>
      </c>
      <c r="P192" s="138"/>
      <c r="Q192" s="138"/>
      <c r="R192" s="132">
        <v>3246802.02</v>
      </c>
    </row>
    <row r="193" spans="2:23" x14ac:dyDescent="0.25">
      <c r="O193" s="134"/>
      <c r="P193" s="134"/>
      <c r="Q193" s="134"/>
      <c r="R193" s="134"/>
    </row>
    <row r="194" spans="2:23" x14ac:dyDescent="0.25">
      <c r="B194" s="129" t="s">
        <v>451</v>
      </c>
    </row>
    <row r="196" spans="2:23" ht="24" customHeight="1" x14ac:dyDescent="0.25">
      <c r="B196" s="161" t="s">
        <v>641</v>
      </c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</row>
    <row r="197" spans="2:23" ht="18" x14ac:dyDescent="0.25">
      <c r="B197" s="124" t="s">
        <v>310</v>
      </c>
      <c r="S197" s="150" t="s">
        <v>642</v>
      </c>
      <c r="T197" s="151"/>
      <c r="U197" s="151"/>
      <c r="V197" s="151"/>
      <c r="W197" s="151"/>
    </row>
    <row r="198" spans="2:23" ht="15.75" thickBot="1" x14ac:dyDescent="0.3">
      <c r="B198" s="125" t="s">
        <v>431</v>
      </c>
      <c r="C198" s="139"/>
      <c r="D198" s="139"/>
      <c r="E198" s="139"/>
      <c r="F198" s="139"/>
      <c r="G198" s="139"/>
      <c r="H198" s="139"/>
      <c r="I198" s="139"/>
      <c r="J198" s="139"/>
      <c r="K198" s="139" t="s">
        <v>135</v>
      </c>
      <c r="L198" s="139"/>
      <c r="M198" s="139"/>
      <c r="N198" s="139"/>
      <c r="O198" s="139"/>
      <c r="P198" s="139" t="s">
        <v>432</v>
      </c>
      <c r="Q198" s="139" t="s">
        <v>433</v>
      </c>
      <c r="R198" s="139"/>
      <c r="S198" s="152" t="s">
        <v>136</v>
      </c>
      <c r="T198" s="153"/>
      <c r="U198" s="153"/>
      <c r="V198" s="153"/>
      <c r="W198" s="153"/>
    </row>
    <row r="199" spans="2:23" ht="15.75" thickTop="1" x14ac:dyDescent="0.25"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</row>
    <row r="200" spans="2:23" ht="15.75" x14ac:dyDescent="0.25">
      <c r="B200" s="141" t="s">
        <v>311</v>
      </c>
      <c r="F200" s="141" t="s">
        <v>286</v>
      </c>
    </row>
    <row r="202" spans="2:23" x14ac:dyDescent="0.25">
      <c r="B202" s="138"/>
      <c r="C202" s="127" t="s">
        <v>173</v>
      </c>
      <c r="D202" s="138"/>
      <c r="E202" s="127" t="s">
        <v>312</v>
      </c>
      <c r="F202" s="138"/>
      <c r="G202" s="138"/>
      <c r="H202" s="138"/>
      <c r="I202" s="127" t="s">
        <v>174</v>
      </c>
      <c r="J202" s="138"/>
      <c r="K202" s="138"/>
      <c r="L202" s="127" t="s">
        <v>175</v>
      </c>
      <c r="M202" s="138"/>
      <c r="N202" s="138"/>
      <c r="O202" s="138"/>
      <c r="P202" s="127" t="s">
        <v>176</v>
      </c>
      <c r="Q202" s="138"/>
      <c r="R202" s="138"/>
      <c r="S202" s="138"/>
      <c r="T202" s="137" t="s">
        <v>177</v>
      </c>
      <c r="U202" s="138"/>
      <c r="V202" s="154" t="s">
        <v>313</v>
      </c>
      <c r="W202" s="155"/>
    </row>
    <row r="203" spans="2:23" x14ac:dyDescent="0.25"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</row>
    <row r="204" spans="2:23" x14ac:dyDescent="0.25">
      <c r="B204" s="131" t="s">
        <v>140</v>
      </c>
    </row>
    <row r="206" spans="2:23" x14ac:dyDescent="0.25">
      <c r="B206" s="128" t="s">
        <v>325</v>
      </c>
      <c r="E206" s="128" t="s">
        <v>326</v>
      </c>
    </row>
    <row r="207" spans="2:23" x14ac:dyDescent="0.25">
      <c r="C207" s="129" t="s">
        <v>662</v>
      </c>
      <c r="E207" s="129" t="s">
        <v>663</v>
      </c>
      <c r="I207" s="129" t="s">
        <v>327</v>
      </c>
      <c r="P207" s="129" t="s">
        <v>345</v>
      </c>
      <c r="T207" s="135">
        <v>0</v>
      </c>
      <c r="V207" s="156">
        <v>12000</v>
      </c>
      <c r="W207" s="151"/>
    </row>
    <row r="208" spans="2:23" x14ac:dyDescent="0.25">
      <c r="C208" s="129" t="s">
        <v>664</v>
      </c>
      <c r="E208" s="129" t="s">
        <v>665</v>
      </c>
      <c r="I208" s="129" t="s">
        <v>327</v>
      </c>
      <c r="P208" s="129" t="s">
        <v>666</v>
      </c>
      <c r="T208" s="135">
        <v>0</v>
      </c>
      <c r="V208" s="156">
        <v>4000</v>
      </c>
      <c r="W208" s="151"/>
    </row>
    <row r="209" spans="3:23" x14ac:dyDescent="0.25">
      <c r="C209" s="129" t="s">
        <v>463</v>
      </c>
      <c r="E209" s="129" t="s">
        <v>464</v>
      </c>
      <c r="I209" s="129" t="s">
        <v>327</v>
      </c>
      <c r="P209" s="129" t="s">
        <v>667</v>
      </c>
      <c r="T209" s="135">
        <v>0</v>
      </c>
      <c r="V209" s="156">
        <v>3956</v>
      </c>
      <c r="W209" s="151"/>
    </row>
    <row r="210" spans="3:23" x14ac:dyDescent="0.25">
      <c r="C210" s="129" t="s">
        <v>466</v>
      </c>
      <c r="E210" s="129" t="s">
        <v>337</v>
      </c>
      <c r="I210" s="129" t="s">
        <v>327</v>
      </c>
      <c r="P210" s="129" t="s">
        <v>353</v>
      </c>
      <c r="T210" s="135">
        <v>0</v>
      </c>
      <c r="V210" s="156">
        <v>4000</v>
      </c>
      <c r="W210" s="151"/>
    </row>
    <row r="211" spans="3:23" x14ac:dyDescent="0.25">
      <c r="C211" s="129" t="s">
        <v>466</v>
      </c>
      <c r="E211" s="129" t="s">
        <v>464</v>
      </c>
      <c r="I211" s="129" t="s">
        <v>327</v>
      </c>
      <c r="P211" s="129" t="s">
        <v>668</v>
      </c>
      <c r="T211" s="135">
        <v>0</v>
      </c>
      <c r="V211" s="156">
        <v>3956</v>
      </c>
      <c r="W211" s="151"/>
    </row>
    <row r="212" spans="3:23" x14ac:dyDescent="0.25">
      <c r="C212" s="129" t="s">
        <v>669</v>
      </c>
      <c r="E212" s="129" t="s">
        <v>670</v>
      </c>
      <c r="I212" s="129" t="s">
        <v>327</v>
      </c>
      <c r="P212" s="129" t="s">
        <v>671</v>
      </c>
      <c r="T212" s="135">
        <v>0</v>
      </c>
      <c r="V212" s="156">
        <v>4000</v>
      </c>
      <c r="W212" s="151"/>
    </row>
    <row r="213" spans="3:23" x14ac:dyDescent="0.25">
      <c r="C213" s="129" t="s">
        <v>672</v>
      </c>
      <c r="E213" s="129" t="s">
        <v>673</v>
      </c>
      <c r="I213" s="129" t="s">
        <v>327</v>
      </c>
      <c r="P213" s="129" t="s">
        <v>352</v>
      </c>
      <c r="T213" s="135">
        <v>0</v>
      </c>
      <c r="V213" s="156">
        <v>4000</v>
      </c>
      <c r="W213" s="151"/>
    </row>
    <row r="214" spans="3:23" x14ac:dyDescent="0.25">
      <c r="C214" s="129" t="s">
        <v>672</v>
      </c>
      <c r="E214" s="129" t="s">
        <v>343</v>
      </c>
      <c r="I214" s="129" t="s">
        <v>327</v>
      </c>
      <c r="P214" s="129" t="s">
        <v>342</v>
      </c>
      <c r="T214" s="135">
        <v>0</v>
      </c>
      <c r="V214" s="156">
        <v>4000</v>
      </c>
      <c r="W214" s="151"/>
    </row>
    <row r="215" spans="3:23" x14ac:dyDescent="0.25">
      <c r="C215" s="129" t="s">
        <v>672</v>
      </c>
      <c r="E215" s="129" t="s">
        <v>674</v>
      </c>
      <c r="I215" s="129" t="s">
        <v>327</v>
      </c>
      <c r="P215" s="129" t="s">
        <v>675</v>
      </c>
      <c r="T215" s="135">
        <v>0</v>
      </c>
      <c r="V215" s="156">
        <v>4000</v>
      </c>
      <c r="W215" s="151"/>
    </row>
    <row r="216" spans="3:23" x14ac:dyDescent="0.25">
      <c r="C216" s="129" t="s">
        <v>672</v>
      </c>
      <c r="E216" s="129" t="s">
        <v>676</v>
      </c>
      <c r="I216" s="129" t="s">
        <v>327</v>
      </c>
      <c r="P216" s="129" t="s">
        <v>677</v>
      </c>
      <c r="T216" s="135">
        <v>0</v>
      </c>
      <c r="V216" s="156">
        <v>4000</v>
      </c>
      <c r="W216" s="151"/>
    </row>
    <row r="217" spans="3:23" x14ac:dyDescent="0.25">
      <c r="C217" s="129" t="s">
        <v>672</v>
      </c>
      <c r="E217" s="129" t="s">
        <v>464</v>
      </c>
      <c r="I217" s="129" t="s">
        <v>327</v>
      </c>
      <c r="P217" s="129" t="s">
        <v>678</v>
      </c>
      <c r="T217" s="135">
        <v>0</v>
      </c>
      <c r="V217" s="156">
        <v>7912</v>
      </c>
      <c r="W217" s="151"/>
    </row>
    <row r="218" spans="3:23" x14ac:dyDescent="0.25">
      <c r="C218" s="129" t="s">
        <v>553</v>
      </c>
      <c r="E218" s="129" t="s">
        <v>679</v>
      </c>
      <c r="I218" s="129" t="s">
        <v>327</v>
      </c>
      <c r="P218" s="129" t="s">
        <v>334</v>
      </c>
      <c r="T218" s="135">
        <v>0</v>
      </c>
      <c r="V218" s="156">
        <v>4000</v>
      </c>
      <c r="W218" s="151"/>
    </row>
    <row r="219" spans="3:23" x14ac:dyDescent="0.25">
      <c r="C219" s="129" t="s">
        <v>601</v>
      </c>
      <c r="E219" s="129" t="s">
        <v>680</v>
      </c>
      <c r="I219" s="129" t="s">
        <v>327</v>
      </c>
      <c r="P219" s="129" t="s">
        <v>329</v>
      </c>
      <c r="T219" s="135">
        <v>0</v>
      </c>
      <c r="V219" s="156">
        <v>4000</v>
      </c>
      <c r="W219" s="151"/>
    </row>
    <row r="220" spans="3:23" x14ac:dyDescent="0.25">
      <c r="C220" s="129" t="s">
        <v>601</v>
      </c>
      <c r="E220" s="129" t="s">
        <v>347</v>
      </c>
      <c r="I220" s="129" t="s">
        <v>327</v>
      </c>
      <c r="P220" s="129" t="s">
        <v>341</v>
      </c>
      <c r="T220" s="135">
        <v>0</v>
      </c>
      <c r="V220" s="156">
        <v>4000</v>
      </c>
      <c r="W220" s="151"/>
    </row>
    <row r="221" spans="3:23" x14ac:dyDescent="0.25">
      <c r="C221" s="129" t="s">
        <v>601</v>
      </c>
      <c r="E221" s="129" t="s">
        <v>681</v>
      </c>
      <c r="I221" s="129" t="s">
        <v>327</v>
      </c>
      <c r="P221" s="129" t="s">
        <v>335</v>
      </c>
      <c r="T221" s="135">
        <v>0</v>
      </c>
      <c r="V221" s="156">
        <v>4000</v>
      </c>
      <c r="W221" s="151"/>
    </row>
    <row r="222" spans="3:23" x14ac:dyDescent="0.25">
      <c r="C222" s="129" t="s">
        <v>601</v>
      </c>
      <c r="E222" s="129" t="s">
        <v>351</v>
      </c>
      <c r="I222" s="129" t="s">
        <v>327</v>
      </c>
      <c r="P222" s="129" t="s">
        <v>336</v>
      </c>
      <c r="T222" s="135">
        <v>0</v>
      </c>
      <c r="V222" s="156">
        <v>4000</v>
      </c>
      <c r="W222" s="151"/>
    </row>
    <row r="223" spans="3:23" x14ac:dyDescent="0.25">
      <c r="C223" s="129" t="s">
        <v>601</v>
      </c>
      <c r="E223" s="129" t="s">
        <v>682</v>
      </c>
      <c r="I223" s="129" t="s">
        <v>327</v>
      </c>
      <c r="P223" s="129" t="s">
        <v>356</v>
      </c>
      <c r="T223" s="135">
        <v>0</v>
      </c>
      <c r="V223" s="156">
        <v>4000</v>
      </c>
      <c r="W223" s="151"/>
    </row>
    <row r="224" spans="3:23" x14ac:dyDescent="0.25">
      <c r="C224" s="129" t="s">
        <v>601</v>
      </c>
      <c r="E224" s="129" t="s">
        <v>464</v>
      </c>
      <c r="I224" s="129" t="s">
        <v>327</v>
      </c>
      <c r="P224" s="129" t="s">
        <v>683</v>
      </c>
      <c r="T224" s="135">
        <v>0</v>
      </c>
      <c r="V224" s="156">
        <v>5934</v>
      </c>
      <c r="W224" s="151"/>
    </row>
    <row r="225" spans="3:23" x14ac:dyDescent="0.25">
      <c r="C225" s="129" t="s">
        <v>467</v>
      </c>
      <c r="E225" s="129" t="s">
        <v>684</v>
      </c>
      <c r="I225" s="129" t="s">
        <v>327</v>
      </c>
      <c r="P225" s="129" t="s">
        <v>345</v>
      </c>
      <c r="T225" s="135">
        <v>0</v>
      </c>
      <c r="V225" s="156">
        <v>4000</v>
      </c>
      <c r="W225" s="151"/>
    </row>
    <row r="226" spans="3:23" x14ac:dyDescent="0.25">
      <c r="C226" s="129" t="s">
        <v>467</v>
      </c>
      <c r="E226" s="129" t="s">
        <v>464</v>
      </c>
      <c r="I226" s="129" t="s">
        <v>327</v>
      </c>
      <c r="P226" s="129" t="s">
        <v>685</v>
      </c>
      <c r="T226" s="135">
        <v>0</v>
      </c>
      <c r="V226" s="156">
        <v>3956</v>
      </c>
      <c r="W226" s="151"/>
    </row>
    <row r="227" spans="3:23" x14ac:dyDescent="0.25">
      <c r="C227" s="129" t="s">
        <v>686</v>
      </c>
      <c r="E227" s="129" t="s">
        <v>687</v>
      </c>
      <c r="I227" s="129" t="s">
        <v>327</v>
      </c>
      <c r="P227" s="129" t="s">
        <v>353</v>
      </c>
      <c r="T227" s="135">
        <v>0</v>
      </c>
      <c r="V227" s="156">
        <v>4000</v>
      </c>
      <c r="W227" s="151"/>
    </row>
    <row r="228" spans="3:23" x14ac:dyDescent="0.25">
      <c r="C228" s="129" t="s">
        <v>686</v>
      </c>
      <c r="E228" s="129" t="s">
        <v>688</v>
      </c>
      <c r="I228" s="129" t="s">
        <v>327</v>
      </c>
      <c r="P228" s="129" t="s">
        <v>346</v>
      </c>
      <c r="T228" s="135">
        <v>0</v>
      </c>
      <c r="V228" s="156">
        <v>4000</v>
      </c>
      <c r="W228" s="151"/>
    </row>
    <row r="229" spans="3:23" x14ac:dyDescent="0.25">
      <c r="C229" s="129" t="s">
        <v>686</v>
      </c>
      <c r="E229" s="129" t="s">
        <v>689</v>
      </c>
      <c r="I229" s="129" t="s">
        <v>327</v>
      </c>
      <c r="P229" s="129" t="s">
        <v>349</v>
      </c>
      <c r="T229" s="135">
        <v>0</v>
      </c>
      <c r="V229" s="156">
        <v>4000</v>
      </c>
      <c r="W229" s="151"/>
    </row>
    <row r="230" spans="3:23" x14ac:dyDescent="0.25">
      <c r="C230" s="129" t="s">
        <v>686</v>
      </c>
      <c r="E230" s="129" t="s">
        <v>468</v>
      </c>
      <c r="I230" s="129" t="s">
        <v>327</v>
      </c>
      <c r="P230" s="129" t="s">
        <v>690</v>
      </c>
      <c r="T230" s="135">
        <v>0</v>
      </c>
      <c r="V230" s="156">
        <v>7912</v>
      </c>
      <c r="W230" s="151"/>
    </row>
    <row r="231" spans="3:23" x14ac:dyDescent="0.25">
      <c r="C231" s="129" t="s">
        <v>691</v>
      </c>
      <c r="E231" s="129" t="s">
        <v>360</v>
      </c>
      <c r="I231" s="129" t="s">
        <v>327</v>
      </c>
      <c r="P231" s="129" t="s">
        <v>692</v>
      </c>
      <c r="T231" s="135">
        <v>0</v>
      </c>
      <c r="V231" s="156">
        <v>4000</v>
      </c>
      <c r="W231" s="151"/>
    </row>
    <row r="232" spans="3:23" x14ac:dyDescent="0.25">
      <c r="C232" s="129" t="s">
        <v>691</v>
      </c>
      <c r="E232" s="129" t="s">
        <v>362</v>
      </c>
      <c r="I232" s="129" t="s">
        <v>327</v>
      </c>
      <c r="P232" s="129" t="s">
        <v>693</v>
      </c>
      <c r="T232" s="135">
        <v>0</v>
      </c>
      <c r="V232" s="156">
        <v>4000</v>
      </c>
      <c r="W232" s="151"/>
    </row>
    <row r="233" spans="3:23" x14ac:dyDescent="0.25">
      <c r="C233" s="129" t="s">
        <v>691</v>
      </c>
      <c r="E233" s="129" t="s">
        <v>694</v>
      </c>
      <c r="I233" s="129" t="s">
        <v>327</v>
      </c>
      <c r="P233" s="129" t="s">
        <v>331</v>
      </c>
      <c r="T233" s="135">
        <v>0</v>
      </c>
      <c r="V233" s="156">
        <v>4000</v>
      </c>
      <c r="W233" s="151"/>
    </row>
    <row r="234" spans="3:23" x14ac:dyDescent="0.25">
      <c r="C234" s="129" t="s">
        <v>691</v>
      </c>
      <c r="E234" s="129" t="s">
        <v>695</v>
      </c>
      <c r="I234" s="129" t="s">
        <v>327</v>
      </c>
      <c r="P234" s="129" t="s">
        <v>696</v>
      </c>
      <c r="T234" s="135">
        <v>0</v>
      </c>
      <c r="V234" s="156">
        <v>4000</v>
      </c>
      <c r="W234" s="151"/>
    </row>
    <row r="235" spans="3:23" x14ac:dyDescent="0.25">
      <c r="C235" s="129" t="s">
        <v>691</v>
      </c>
      <c r="E235" s="129" t="s">
        <v>468</v>
      </c>
      <c r="I235" s="129" t="s">
        <v>327</v>
      </c>
      <c r="P235" s="129" t="s">
        <v>697</v>
      </c>
      <c r="T235" s="135">
        <v>0</v>
      </c>
      <c r="V235" s="156">
        <v>3956</v>
      </c>
      <c r="W235" s="151"/>
    </row>
    <row r="236" spans="3:23" x14ac:dyDescent="0.25">
      <c r="C236" s="129" t="s">
        <v>698</v>
      </c>
      <c r="E236" s="129" t="s">
        <v>699</v>
      </c>
      <c r="I236" s="129" t="s">
        <v>327</v>
      </c>
      <c r="P236" s="129" t="s">
        <v>344</v>
      </c>
      <c r="T236" s="135">
        <v>0</v>
      </c>
      <c r="V236" s="156">
        <v>4000</v>
      </c>
      <c r="W236" s="151"/>
    </row>
    <row r="237" spans="3:23" x14ac:dyDescent="0.25">
      <c r="C237" s="129" t="s">
        <v>700</v>
      </c>
      <c r="E237" s="129" t="s">
        <v>363</v>
      </c>
      <c r="I237" s="129" t="s">
        <v>327</v>
      </c>
      <c r="P237" s="129" t="s">
        <v>358</v>
      </c>
      <c r="T237" s="135">
        <v>0</v>
      </c>
      <c r="V237" s="156">
        <v>8000</v>
      </c>
      <c r="W237" s="151"/>
    </row>
    <row r="238" spans="3:23" x14ac:dyDescent="0.25">
      <c r="C238" s="129" t="s">
        <v>700</v>
      </c>
      <c r="E238" s="129" t="s">
        <v>701</v>
      </c>
      <c r="I238" s="129" t="s">
        <v>327</v>
      </c>
      <c r="P238" s="129" t="s">
        <v>350</v>
      </c>
      <c r="T238" s="135">
        <v>0</v>
      </c>
      <c r="V238" s="156">
        <v>4000</v>
      </c>
      <c r="W238" s="151"/>
    </row>
    <row r="239" spans="3:23" x14ac:dyDescent="0.25">
      <c r="C239" s="129" t="s">
        <v>700</v>
      </c>
      <c r="E239" s="129" t="s">
        <v>468</v>
      </c>
      <c r="I239" s="129" t="s">
        <v>327</v>
      </c>
      <c r="P239" s="129" t="s">
        <v>702</v>
      </c>
      <c r="T239" s="135">
        <v>0</v>
      </c>
      <c r="V239" s="156">
        <v>3956</v>
      </c>
      <c r="W239" s="151"/>
    </row>
    <row r="240" spans="3:23" x14ac:dyDescent="0.25">
      <c r="C240" s="129" t="s">
        <v>703</v>
      </c>
      <c r="E240" s="129" t="s">
        <v>704</v>
      </c>
      <c r="I240" s="129" t="s">
        <v>327</v>
      </c>
      <c r="P240" s="129" t="s">
        <v>705</v>
      </c>
      <c r="T240" s="135">
        <v>0</v>
      </c>
      <c r="V240" s="156">
        <v>4000</v>
      </c>
      <c r="W240" s="151"/>
    </row>
    <row r="241" spans="3:23" x14ac:dyDescent="0.25">
      <c r="C241" s="129" t="s">
        <v>703</v>
      </c>
      <c r="E241" s="129" t="s">
        <v>706</v>
      </c>
      <c r="I241" s="129" t="s">
        <v>327</v>
      </c>
      <c r="P241" s="129" t="s">
        <v>364</v>
      </c>
      <c r="T241" s="135">
        <v>0</v>
      </c>
      <c r="V241" s="156">
        <v>4000</v>
      </c>
      <c r="W241" s="151"/>
    </row>
    <row r="242" spans="3:23" x14ac:dyDescent="0.25">
      <c r="C242" s="129" t="s">
        <v>703</v>
      </c>
      <c r="E242" s="129" t="s">
        <v>468</v>
      </c>
      <c r="I242" s="129" t="s">
        <v>327</v>
      </c>
      <c r="P242" s="129" t="s">
        <v>707</v>
      </c>
      <c r="T242" s="135">
        <v>0</v>
      </c>
      <c r="V242" s="156">
        <v>17802</v>
      </c>
      <c r="W242" s="151"/>
    </row>
    <row r="243" spans="3:23" x14ac:dyDescent="0.25">
      <c r="C243" s="129" t="s">
        <v>708</v>
      </c>
      <c r="E243" s="129" t="s">
        <v>709</v>
      </c>
      <c r="I243" s="129" t="s">
        <v>327</v>
      </c>
      <c r="P243" s="129" t="s">
        <v>710</v>
      </c>
      <c r="T243" s="135">
        <v>0</v>
      </c>
      <c r="V243" s="156">
        <v>2000</v>
      </c>
      <c r="W243" s="151"/>
    </row>
    <row r="244" spans="3:23" x14ac:dyDescent="0.25">
      <c r="C244" s="129" t="s">
        <v>708</v>
      </c>
      <c r="E244" s="129" t="s">
        <v>711</v>
      </c>
      <c r="I244" s="129" t="s">
        <v>327</v>
      </c>
      <c r="P244" s="129" t="s">
        <v>333</v>
      </c>
      <c r="T244" s="135">
        <v>0</v>
      </c>
      <c r="V244" s="156">
        <v>4000</v>
      </c>
      <c r="W244" s="151"/>
    </row>
    <row r="245" spans="3:23" x14ac:dyDescent="0.25">
      <c r="C245" s="129" t="s">
        <v>708</v>
      </c>
      <c r="E245" s="129" t="s">
        <v>712</v>
      </c>
      <c r="I245" s="129" t="s">
        <v>327</v>
      </c>
      <c r="P245" s="129" t="s">
        <v>333</v>
      </c>
      <c r="T245" s="135">
        <v>0</v>
      </c>
      <c r="V245" s="156">
        <v>4000</v>
      </c>
      <c r="W245" s="151"/>
    </row>
    <row r="246" spans="3:23" x14ac:dyDescent="0.25">
      <c r="C246" s="129" t="s">
        <v>708</v>
      </c>
      <c r="E246" s="129" t="s">
        <v>468</v>
      </c>
      <c r="I246" s="129" t="s">
        <v>327</v>
      </c>
      <c r="P246" s="129" t="s">
        <v>713</v>
      </c>
      <c r="T246" s="135">
        <v>0</v>
      </c>
      <c r="V246" s="156">
        <v>3956</v>
      </c>
      <c r="W246" s="151"/>
    </row>
    <row r="247" spans="3:23" x14ac:dyDescent="0.25">
      <c r="C247" s="129" t="s">
        <v>714</v>
      </c>
      <c r="E247" s="129" t="s">
        <v>715</v>
      </c>
      <c r="I247" s="129" t="s">
        <v>327</v>
      </c>
      <c r="P247" s="129" t="s">
        <v>328</v>
      </c>
      <c r="T247" s="135">
        <v>0</v>
      </c>
      <c r="V247" s="156">
        <v>4000</v>
      </c>
      <c r="W247" s="151"/>
    </row>
    <row r="248" spans="3:23" x14ac:dyDescent="0.25">
      <c r="C248" s="129" t="s">
        <v>714</v>
      </c>
      <c r="E248" s="129" t="s">
        <v>468</v>
      </c>
      <c r="I248" s="129" t="s">
        <v>327</v>
      </c>
      <c r="P248" s="129" t="s">
        <v>716</v>
      </c>
      <c r="T248" s="135">
        <v>0</v>
      </c>
      <c r="V248" s="156">
        <v>3956</v>
      </c>
      <c r="W248" s="151"/>
    </row>
    <row r="249" spans="3:23" x14ac:dyDescent="0.25">
      <c r="C249" s="129" t="s">
        <v>717</v>
      </c>
      <c r="E249" s="129" t="s">
        <v>424</v>
      </c>
      <c r="I249" s="129" t="s">
        <v>327</v>
      </c>
      <c r="P249" s="129" t="s">
        <v>338</v>
      </c>
      <c r="T249" s="135">
        <v>0</v>
      </c>
      <c r="V249" s="156">
        <v>4000</v>
      </c>
      <c r="W249" s="151"/>
    </row>
    <row r="250" spans="3:23" x14ac:dyDescent="0.25">
      <c r="C250" s="129" t="s">
        <v>717</v>
      </c>
      <c r="E250" s="129" t="s">
        <v>718</v>
      </c>
      <c r="I250" s="129" t="s">
        <v>327</v>
      </c>
      <c r="P250" s="129" t="s">
        <v>719</v>
      </c>
      <c r="T250" s="135">
        <v>0</v>
      </c>
      <c r="V250" s="156">
        <v>2000</v>
      </c>
      <c r="W250" s="151"/>
    </row>
    <row r="251" spans="3:23" x14ac:dyDescent="0.25">
      <c r="C251" s="129" t="s">
        <v>717</v>
      </c>
      <c r="E251" s="129" t="s">
        <v>468</v>
      </c>
      <c r="I251" s="129" t="s">
        <v>327</v>
      </c>
      <c r="P251" s="129" t="s">
        <v>720</v>
      </c>
      <c r="T251" s="135">
        <v>0</v>
      </c>
      <c r="V251" s="156">
        <v>3956</v>
      </c>
      <c r="W251" s="151"/>
    </row>
    <row r="252" spans="3:23" x14ac:dyDescent="0.25">
      <c r="C252" s="129" t="s">
        <v>721</v>
      </c>
      <c r="E252" s="129" t="s">
        <v>722</v>
      </c>
      <c r="I252" s="129" t="s">
        <v>327</v>
      </c>
      <c r="P252" s="129" t="s">
        <v>723</v>
      </c>
      <c r="T252" s="135">
        <v>0</v>
      </c>
      <c r="V252" s="156">
        <v>4000</v>
      </c>
      <c r="W252" s="151"/>
    </row>
    <row r="253" spans="3:23" x14ac:dyDescent="0.25">
      <c r="C253" s="129" t="s">
        <v>721</v>
      </c>
      <c r="E253" s="129" t="s">
        <v>724</v>
      </c>
      <c r="I253" s="129" t="s">
        <v>327</v>
      </c>
      <c r="P253" s="129" t="s">
        <v>725</v>
      </c>
      <c r="T253" s="135">
        <v>0</v>
      </c>
      <c r="V253" s="156">
        <v>3956</v>
      </c>
      <c r="W253" s="151"/>
    </row>
    <row r="254" spans="3:23" x14ac:dyDescent="0.25">
      <c r="C254" s="129" t="s">
        <v>726</v>
      </c>
      <c r="E254" s="129" t="s">
        <v>724</v>
      </c>
      <c r="I254" s="129" t="s">
        <v>327</v>
      </c>
      <c r="P254" s="129" t="s">
        <v>727</v>
      </c>
      <c r="T254" s="135">
        <v>0</v>
      </c>
      <c r="V254" s="156">
        <v>3956</v>
      </c>
      <c r="W254" s="151"/>
    </row>
    <row r="255" spans="3:23" x14ac:dyDescent="0.25">
      <c r="C255" s="129" t="s">
        <v>728</v>
      </c>
      <c r="E255" s="129" t="s">
        <v>724</v>
      </c>
      <c r="I255" s="129" t="s">
        <v>327</v>
      </c>
      <c r="P255" s="129" t="s">
        <v>729</v>
      </c>
      <c r="T255" s="135">
        <v>0</v>
      </c>
      <c r="V255" s="156">
        <v>3956</v>
      </c>
      <c r="W255" s="151"/>
    </row>
    <row r="256" spans="3:23" x14ac:dyDescent="0.25">
      <c r="C256" s="129" t="s">
        <v>730</v>
      </c>
      <c r="E256" s="129" t="s">
        <v>731</v>
      </c>
      <c r="I256" s="129" t="s">
        <v>327</v>
      </c>
      <c r="P256" s="129" t="s">
        <v>330</v>
      </c>
      <c r="T256" s="135">
        <v>0</v>
      </c>
      <c r="V256" s="156">
        <v>4000</v>
      </c>
      <c r="W256" s="151"/>
    </row>
    <row r="257" spans="2:23" x14ac:dyDescent="0.25">
      <c r="C257" s="129" t="s">
        <v>732</v>
      </c>
      <c r="E257" s="129" t="s">
        <v>426</v>
      </c>
      <c r="I257" s="129" t="s">
        <v>327</v>
      </c>
      <c r="P257" s="129" t="s">
        <v>365</v>
      </c>
      <c r="T257" s="135">
        <v>0</v>
      </c>
      <c r="V257" s="156">
        <v>4000</v>
      </c>
      <c r="W257" s="151"/>
    </row>
    <row r="258" spans="2:23" x14ac:dyDescent="0.25">
      <c r="C258" s="129" t="s">
        <v>733</v>
      </c>
      <c r="E258" s="129" t="s">
        <v>734</v>
      </c>
      <c r="I258" s="129" t="s">
        <v>327</v>
      </c>
      <c r="P258" s="129" t="s">
        <v>339</v>
      </c>
      <c r="T258" s="135">
        <v>0</v>
      </c>
      <c r="V258" s="156">
        <v>4000</v>
      </c>
      <c r="W258" s="151"/>
    </row>
    <row r="259" spans="2:23" x14ac:dyDescent="0.25">
      <c r="C259" s="129" t="s">
        <v>733</v>
      </c>
      <c r="E259" s="129" t="s">
        <v>735</v>
      </c>
      <c r="I259" s="129" t="s">
        <v>327</v>
      </c>
      <c r="P259" s="129" t="s">
        <v>736</v>
      </c>
      <c r="T259" s="135">
        <v>0</v>
      </c>
      <c r="V259" s="156">
        <v>3300</v>
      </c>
      <c r="W259" s="151"/>
    </row>
    <row r="260" spans="2:23" x14ac:dyDescent="0.25">
      <c r="C260" s="129" t="s">
        <v>733</v>
      </c>
      <c r="E260" s="129" t="s">
        <v>737</v>
      </c>
      <c r="I260" s="129" t="s">
        <v>327</v>
      </c>
      <c r="P260" s="129" t="s">
        <v>354</v>
      </c>
      <c r="T260" s="135">
        <v>0</v>
      </c>
      <c r="V260" s="156">
        <v>4000</v>
      </c>
      <c r="W260" s="151"/>
    </row>
    <row r="261" spans="2:23" x14ac:dyDescent="0.25">
      <c r="C261" s="129" t="s">
        <v>733</v>
      </c>
      <c r="E261" s="129" t="s">
        <v>738</v>
      </c>
      <c r="I261" s="129" t="s">
        <v>327</v>
      </c>
      <c r="P261" s="129" t="s">
        <v>355</v>
      </c>
      <c r="T261" s="135">
        <v>0</v>
      </c>
      <c r="V261" s="156">
        <v>4000</v>
      </c>
      <c r="W261" s="151"/>
    </row>
    <row r="262" spans="2:23" x14ac:dyDescent="0.25">
      <c r="C262" s="129" t="s">
        <v>733</v>
      </c>
      <c r="E262" s="129" t="s">
        <v>739</v>
      </c>
      <c r="I262" s="129" t="s">
        <v>327</v>
      </c>
      <c r="P262" s="129" t="s">
        <v>740</v>
      </c>
      <c r="T262" s="135">
        <v>0</v>
      </c>
      <c r="V262" s="156">
        <v>4000</v>
      </c>
      <c r="W262" s="151"/>
    </row>
    <row r="263" spans="2:23" x14ac:dyDescent="0.25">
      <c r="C263" s="129" t="s">
        <v>733</v>
      </c>
      <c r="E263" s="129" t="s">
        <v>741</v>
      </c>
      <c r="I263" s="129" t="s">
        <v>327</v>
      </c>
      <c r="P263" s="129" t="s">
        <v>332</v>
      </c>
      <c r="T263" s="135">
        <v>0</v>
      </c>
      <c r="V263" s="156">
        <v>4000</v>
      </c>
      <c r="W263" s="151"/>
    </row>
    <row r="264" spans="2:23" x14ac:dyDescent="0.25">
      <c r="C264" s="129" t="s">
        <v>733</v>
      </c>
      <c r="E264" s="129" t="s">
        <v>742</v>
      </c>
      <c r="I264" s="129" t="s">
        <v>327</v>
      </c>
      <c r="P264" s="129" t="s">
        <v>743</v>
      </c>
      <c r="T264" s="135">
        <v>0</v>
      </c>
      <c r="V264" s="156">
        <v>3956</v>
      </c>
      <c r="W264" s="151"/>
    </row>
    <row r="265" spans="2:23" x14ac:dyDescent="0.25">
      <c r="C265" s="129" t="s">
        <v>744</v>
      </c>
      <c r="E265" s="129" t="s">
        <v>745</v>
      </c>
      <c r="I265" s="129" t="s">
        <v>327</v>
      </c>
      <c r="P265" s="129" t="s">
        <v>746</v>
      </c>
      <c r="T265" s="135">
        <v>0</v>
      </c>
      <c r="V265" s="156">
        <v>4000</v>
      </c>
      <c r="W265" s="151"/>
    </row>
    <row r="266" spans="2:23" x14ac:dyDescent="0.25">
      <c r="C266" s="129" t="s">
        <v>744</v>
      </c>
      <c r="E266" s="129" t="s">
        <v>747</v>
      </c>
      <c r="I266" s="129" t="s">
        <v>327</v>
      </c>
      <c r="P266" s="129" t="s">
        <v>357</v>
      </c>
      <c r="T266" s="135">
        <v>0</v>
      </c>
      <c r="V266" s="156">
        <v>4000</v>
      </c>
      <c r="W266" s="151"/>
    </row>
    <row r="267" spans="2:23" x14ac:dyDescent="0.25">
      <c r="C267" s="129" t="s">
        <v>744</v>
      </c>
      <c r="E267" s="129" t="s">
        <v>748</v>
      </c>
      <c r="I267" s="129" t="s">
        <v>327</v>
      </c>
      <c r="P267" s="129" t="s">
        <v>190</v>
      </c>
      <c r="T267" s="135">
        <v>0</v>
      </c>
      <c r="V267" s="156">
        <v>4000</v>
      </c>
      <c r="W267" s="151"/>
    </row>
    <row r="268" spans="2:23" x14ac:dyDescent="0.25">
      <c r="C268" s="129" t="s">
        <v>744</v>
      </c>
      <c r="E268" s="129" t="s">
        <v>749</v>
      </c>
      <c r="I268" s="129" t="s">
        <v>327</v>
      </c>
      <c r="P268" s="129" t="s">
        <v>348</v>
      </c>
      <c r="T268" s="135">
        <v>0</v>
      </c>
      <c r="V268" s="156">
        <v>4000</v>
      </c>
      <c r="W268" s="151"/>
    </row>
    <row r="270" spans="2:23" ht="18" x14ac:dyDescent="0.25">
      <c r="B270" s="124" t="s">
        <v>310</v>
      </c>
      <c r="S270" s="150" t="s">
        <v>661</v>
      </c>
      <c r="T270" s="151"/>
      <c r="U270" s="151"/>
      <c r="V270" s="151"/>
      <c r="W270" s="151"/>
    </row>
    <row r="271" spans="2:23" ht="15.75" thickBot="1" x14ac:dyDescent="0.3">
      <c r="B271" s="125" t="s">
        <v>431</v>
      </c>
      <c r="C271" s="139"/>
      <c r="D271" s="139"/>
      <c r="E271" s="139"/>
      <c r="F271" s="139"/>
      <c r="G271" s="139"/>
      <c r="H271" s="139"/>
      <c r="I271" s="139"/>
      <c r="J271" s="139"/>
      <c r="K271" s="139" t="s">
        <v>135</v>
      </c>
      <c r="L271" s="139"/>
      <c r="M271" s="139"/>
      <c r="N271" s="139"/>
      <c r="O271" s="139"/>
      <c r="P271" s="139" t="s">
        <v>432</v>
      </c>
      <c r="Q271" s="139" t="s">
        <v>433</v>
      </c>
      <c r="R271" s="139"/>
      <c r="S271" s="152" t="s">
        <v>136</v>
      </c>
      <c r="T271" s="153"/>
      <c r="U271" s="153"/>
      <c r="V271" s="153"/>
      <c r="W271" s="153"/>
    </row>
    <row r="272" spans="2:23" ht="15.75" thickTop="1" x14ac:dyDescent="0.25"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spans="2:23" x14ac:dyDescent="0.25">
      <c r="C273" s="129" t="s">
        <v>744</v>
      </c>
      <c r="E273" s="129" t="s">
        <v>742</v>
      </c>
      <c r="I273" s="129" t="s">
        <v>327</v>
      </c>
      <c r="P273" s="129" t="s">
        <v>751</v>
      </c>
      <c r="T273" s="135">
        <v>0</v>
      </c>
      <c r="V273" s="156">
        <v>25714</v>
      </c>
      <c r="W273" s="151"/>
    </row>
    <row r="274" spans="2:23" x14ac:dyDescent="0.25">
      <c r="C274" s="129" t="s">
        <v>752</v>
      </c>
      <c r="E274" s="129" t="s">
        <v>753</v>
      </c>
      <c r="I274" s="129" t="s">
        <v>327</v>
      </c>
      <c r="P274" s="129" t="s">
        <v>361</v>
      </c>
      <c r="T274" s="135">
        <v>0</v>
      </c>
      <c r="V274" s="156">
        <v>4000</v>
      </c>
      <c r="W274" s="151"/>
    </row>
    <row r="275" spans="2:23" x14ac:dyDescent="0.25">
      <c r="C275" s="129" t="s">
        <v>752</v>
      </c>
      <c r="E275" s="129" t="s">
        <v>754</v>
      </c>
      <c r="I275" s="129" t="s">
        <v>327</v>
      </c>
      <c r="P275" s="129" t="s">
        <v>755</v>
      </c>
      <c r="T275" s="135">
        <v>0</v>
      </c>
      <c r="V275" s="156">
        <v>4000</v>
      </c>
      <c r="W275" s="151"/>
    </row>
    <row r="276" spans="2:23" x14ac:dyDescent="0.25">
      <c r="C276" s="129" t="s">
        <v>752</v>
      </c>
      <c r="E276" s="129" t="s">
        <v>742</v>
      </c>
      <c r="I276" s="129" t="s">
        <v>327</v>
      </c>
      <c r="P276" s="129" t="s">
        <v>756</v>
      </c>
      <c r="T276" s="135">
        <v>0</v>
      </c>
      <c r="V276" s="156">
        <v>7912</v>
      </c>
      <c r="W276" s="151"/>
    </row>
    <row r="277" spans="2:23" x14ac:dyDescent="0.25">
      <c r="C277" s="129" t="s">
        <v>757</v>
      </c>
      <c r="E277" s="129" t="s">
        <v>758</v>
      </c>
      <c r="I277" s="129" t="s">
        <v>327</v>
      </c>
      <c r="P277" s="129" t="s">
        <v>359</v>
      </c>
      <c r="T277" s="135">
        <v>0</v>
      </c>
      <c r="V277" s="156">
        <v>4000</v>
      </c>
      <c r="W277" s="151"/>
    </row>
    <row r="278" spans="2:23" x14ac:dyDescent="0.25">
      <c r="C278" s="129" t="s">
        <v>759</v>
      </c>
      <c r="E278" s="129" t="s">
        <v>760</v>
      </c>
      <c r="I278" s="129" t="s">
        <v>327</v>
      </c>
      <c r="P278" s="129" t="s">
        <v>340</v>
      </c>
      <c r="T278" s="135">
        <v>0</v>
      </c>
      <c r="V278" s="156">
        <v>4000</v>
      </c>
      <c r="W278" s="151"/>
    </row>
    <row r="279" spans="2:23" x14ac:dyDescent="0.25">
      <c r="B279" s="128" t="s">
        <v>325</v>
      </c>
      <c r="E279" s="128" t="s">
        <v>326</v>
      </c>
      <c r="S279" s="160">
        <v>0</v>
      </c>
      <c r="T279" s="151"/>
      <c r="U279" s="160">
        <v>327958</v>
      </c>
      <c r="V279" s="151"/>
      <c r="W279" s="151"/>
    </row>
    <row r="280" spans="2:23" x14ac:dyDescent="0.25"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</row>
    <row r="281" spans="2:23" x14ac:dyDescent="0.25"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58">
        <v>0</v>
      </c>
      <c r="T281" s="159"/>
      <c r="U281" s="158">
        <v>327958</v>
      </c>
      <c r="V281" s="159"/>
      <c r="W281" s="159"/>
    </row>
    <row r="282" spans="2:23" x14ac:dyDescent="0.25">
      <c r="B282" s="138"/>
      <c r="C282" s="138"/>
      <c r="D282" s="127" t="s">
        <v>324</v>
      </c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2">
        <v>327958</v>
      </c>
      <c r="S282" s="138"/>
      <c r="T282" s="138"/>
      <c r="U282" s="138"/>
      <c r="V282" s="138"/>
      <c r="W282" s="138"/>
    </row>
    <row r="283" spans="2:23" x14ac:dyDescent="0.25"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</row>
    <row r="284" spans="2:23" x14ac:dyDescent="0.25">
      <c r="B284" s="128" t="s">
        <v>311</v>
      </c>
      <c r="D284" s="128" t="s">
        <v>286</v>
      </c>
      <c r="O284" s="127" t="s">
        <v>168</v>
      </c>
      <c r="P284" s="138"/>
      <c r="Q284" s="138"/>
      <c r="R284" s="132">
        <v>327958</v>
      </c>
    </row>
    <row r="285" spans="2:23" x14ac:dyDescent="0.25">
      <c r="O285" s="134"/>
      <c r="P285" s="134"/>
      <c r="Q285" s="134"/>
      <c r="R285" s="134"/>
    </row>
    <row r="286" spans="2:23" x14ac:dyDescent="0.25">
      <c r="B286" s="129" t="s">
        <v>451</v>
      </c>
    </row>
    <row r="288" spans="2:23" ht="24" customHeight="1" x14ac:dyDescent="0.25">
      <c r="B288" s="161" t="s">
        <v>641</v>
      </c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</row>
    <row r="289" spans="2:23" ht="18" x14ac:dyDescent="0.25">
      <c r="B289" s="124" t="s">
        <v>310</v>
      </c>
      <c r="S289" s="150" t="s">
        <v>750</v>
      </c>
      <c r="T289" s="151"/>
      <c r="U289" s="151"/>
      <c r="V289" s="151"/>
      <c r="W289" s="151"/>
    </row>
    <row r="290" spans="2:23" ht="15.75" thickBot="1" x14ac:dyDescent="0.3">
      <c r="B290" s="125" t="s">
        <v>431</v>
      </c>
      <c r="C290" s="139"/>
      <c r="D290" s="139"/>
      <c r="E290" s="139"/>
      <c r="F290" s="139"/>
      <c r="G290" s="139"/>
      <c r="H290" s="139"/>
      <c r="I290" s="139"/>
      <c r="J290" s="139"/>
      <c r="K290" s="139" t="s">
        <v>135</v>
      </c>
      <c r="L290" s="139"/>
      <c r="M290" s="139"/>
      <c r="N290" s="139"/>
      <c r="O290" s="139"/>
      <c r="P290" s="139" t="s">
        <v>432</v>
      </c>
      <c r="Q290" s="139" t="s">
        <v>433</v>
      </c>
      <c r="R290" s="139"/>
      <c r="S290" s="152" t="s">
        <v>136</v>
      </c>
      <c r="T290" s="153"/>
      <c r="U290" s="153"/>
      <c r="V290" s="153"/>
      <c r="W290" s="153"/>
    </row>
    <row r="291" spans="2:23" ht="15.75" thickTop="1" x14ac:dyDescent="0.25"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</row>
    <row r="292" spans="2:23" ht="15.75" x14ac:dyDescent="0.25">
      <c r="B292" s="141" t="s">
        <v>311</v>
      </c>
      <c r="F292" s="141" t="s">
        <v>434</v>
      </c>
    </row>
    <row r="294" spans="2:23" x14ac:dyDescent="0.25">
      <c r="B294" s="138"/>
      <c r="C294" s="127" t="s">
        <v>173</v>
      </c>
      <c r="D294" s="138"/>
      <c r="E294" s="127" t="s">
        <v>312</v>
      </c>
      <c r="F294" s="138"/>
      <c r="G294" s="138"/>
      <c r="H294" s="138"/>
      <c r="I294" s="127" t="s">
        <v>174</v>
      </c>
      <c r="J294" s="138"/>
      <c r="K294" s="138"/>
      <c r="L294" s="127" t="s">
        <v>175</v>
      </c>
      <c r="M294" s="138"/>
      <c r="N294" s="138"/>
      <c r="O294" s="138"/>
      <c r="P294" s="127" t="s">
        <v>176</v>
      </c>
      <c r="Q294" s="138"/>
      <c r="R294" s="138"/>
      <c r="S294" s="138"/>
      <c r="T294" s="137" t="s">
        <v>177</v>
      </c>
      <c r="U294" s="138"/>
      <c r="V294" s="154" t="s">
        <v>313</v>
      </c>
      <c r="W294" s="155"/>
    </row>
    <row r="295" spans="2:23" x14ac:dyDescent="0.25"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</row>
    <row r="296" spans="2:23" x14ac:dyDescent="0.25">
      <c r="B296" s="131" t="s">
        <v>140</v>
      </c>
    </row>
    <row r="298" spans="2:23" x14ac:dyDescent="0.25">
      <c r="B298" s="128" t="s">
        <v>762</v>
      </c>
      <c r="E298" s="128" t="s">
        <v>763</v>
      </c>
    </row>
    <row r="299" spans="2:23" x14ac:dyDescent="0.25">
      <c r="C299" s="129" t="s">
        <v>553</v>
      </c>
      <c r="E299" s="129" t="s">
        <v>554</v>
      </c>
      <c r="I299" s="129" t="s">
        <v>318</v>
      </c>
      <c r="L299" s="129" t="s">
        <v>555</v>
      </c>
      <c r="P299" s="129" t="s">
        <v>323</v>
      </c>
      <c r="T299" s="135">
        <v>0</v>
      </c>
      <c r="V299" s="156">
        <v>8962.81</v>
      </c>
      <c r="W299" s="151"/>
    </row>
    <row r="300" spans="2:23" x14ac:dyDescent="0.25">
      <c r="C300" s="129" t="s">
        <v>553</v>
      </c>
      <c r="E300" s="129" t="s">
        <v>559</v>
      </c>
      <c r="I300" s="129" t="s">
        <v>318</v>
      </c>
      <c r="L300" s="129" t="s">
        <v>210</v>
      </c>
      <c r="P300" s="129" t="s">
        <v>323</v>
      </c>
      <c r="T300" s="135">
        <v>0</v>
      </c>
      <c r="V300" s="156">
        <v>3708.75</v>
      </c>
      <c r="W300" s="151"/>
    </row>
    <row r="301" spans="2:23" x14ac:dyDescent="0.25">
      <c r="C301" s="129" t="s">
        <v>553</v>
      </c>
      <c r="E301" s="129" t="s">
        <v>560</v>
      </c>
      <c r="I301" s="129" t="s">
        <v>318</v>
      </c>
      <c r="L301" s="129" t="s">
        <v>247</v>
      </c>
      <c r="P301" s="129" t="s">
        <v>323</v>
      </c>
      <c r="T301" s="135">
        <v>0</v>
      </c>
      <c r="V301" s="156">
        <v>927.19</v>
      </c>
      <c r="W301" s="151"/>
    </row>
    <row r="302" spans="2:23" x14ac:dyDescent="0.25">
      <c r="C302" s="129" t="s">
        <v>553</v>
      </c>
      <c r="E302" s="129" t="s">
        <v>562</v>
      </c>
      <c r="I302" s="129" t="s">
        <v>318</v>
      </c>
      <c r="L302" s="129" t="s">
        <v>180</v>
      </c>
      <c r="P302" s="129" t="s">
        <v>323</v>
      </c>
      <c r="T302" s="135">
        <v>0</v>
      </c>
      <c r="V302" s="156">
        <v>4695</v>
      </c>
      <c r="W302" s="151"/>
    </row>
    <row r="303" spans="2:23" x14ac:dyDescent="0.25">
      <c r="C303" s="129" t="s">
        <v>553</v>
      </c>
      <c r="E303" s="129" t="s">
        <v>564</v>
      </c>
      <c r="I303" s="129" t="s">
        <v>318</v>
      </c>
      <c r="L303" s="129" t="s">
        <v>182</v>
      </c>
      <c r="P303" s="129" t="s">
        <v>323</v>
      </c>
      <c r="T303" s="135">
        <v>0</v>
      </c>
      <c r="V303" s="156">
        <v>2191</v>
      </c>
      <c r="W303" s="151"/>
    </row>
    <row r="304" spans="2:23" x14ac:dyDescent="0.25">
      <c r="C304" s="129" t="s">
        <v>553</v>
      </c>
      <c r="E304" s="129" t="s">
        <v>565</v>
      </c>
      <c r="I304" s="129" t="s">
        <v>318</v>
      </c>
      <c r="L304" s="129" t="s">
        <v>233</v>
      </c>
      <c r="P304" s="129" t="s">
        <v>323</v>
      </c>
      <c r="T304" s="135">
        <v>0</v>
      </c>
      <c r="V304" s="156">
        <v>626</v>
      </c>
      <c r="W304" s="151"/>
    </row>
    <row r="305" spans="3:23" x14ac:dyDescent="0.25">
      <c r="C305" s="129" t="s">
        <v>553</v>
      </c>
      <c r="E305" s="129" t="s">
        <v>566</v>
      </c>
      <c r="I305" s="129" t="s">
        <v>318</v>
      </c>
      <c r="L305" s="129" t="s">
        <v>234</v>
      </c>
      <c r="P305" s="129" t="s">
        <v>323</v>
      </c>
      <c r="T305" s="135">
        <v>0</v>
      </c>
      <c r="V305" s="156">
        <v>1565</v>
      </c>
      <c r="W305" s="151"/>
    </row>
    <row r="306" spans="3:23" x14ac:dyDescent="0.25">
      <c r="C306" s="129" t="s">
        <v>553</v>
      </c>
      <c r="E306" s="129" t="s">
        <v>567</v>
      </c>
      <c r="I306" s="129" t="s">
        <v>318</v>
      </c>
      <c r="L306" s="129" t="s">
        <v>568</v>
      </c>
      <c r="P306" s="129" t="s">
        <v>323</v>
      </c>
      <c r="T306" s="135">
        <v>0</v>
      </c>
      <c r="V306" s="156">
        <v>1545.31</v>
      </c>
      <c r="W306" s="151"/>
    </row>
    <row r="307" spans="3:23" x14ac:dyDescent="0.25">
      <c r="C307" s="129" t="s">
        <v>553</v>
      </c>
      <c r="E307" s="129" t="s">
        <v>569</v>
      </c>
      <c r="I307" s="129" t="s">
        <v>318</v>
      </c>
      <c r="L307" s="129" t="s">
        <v>235</v>
      </c>
      <c r="P307" s="129" t="s">
        <v>323</v>
      </c>
      <c r="T307" s="135">
        <v>0</v>
      </c>
      <c r="V307" s="156">
        <v>5008</v>
      </c>
      <c r="W307" s="151"/>
    </row>
    <row r="308" spans="3:23" x14ac:dyDescent="0.25">
      <c r="C308" s="129" t="s">
        <v>553</v>
      </c>
      <c r="E308" s="129" t="s">
        <v>571</v>
      </c>
      <c r="I308" s="129" t="s">
        <v>318</v>
      </c>
      <c r="L308" s="129" t="s">
        <v>236</v>
      </c>
      <c r="P308" s="129" t="s">
        <v>323</v>
      </c>
      <c r="T308" s="135">
        <v>0</v>
      </c>
      <c r="V308" s="156">
        <v>3130</v>
      </c>
      <c r="W308" s="151"/>
    </row>
    <row r="309" spans="3:23" x14ac:dyDescent="0.25">
      <c r="C309" s="129" t="s">
        <v>553</v>
      </c>
      <c r="E309" s="129" t="s">
        <v>572</v>
      </c>
      <c r="I309" s="129" t="s">
        <v>318</v>
      </c>
      <c r="L309" s="129" t="s">
        <v>573</v>
      </c>
      <c r="P309" s="129" t="s">
        <v>323</v>
      </c>
      <c r="T309" s="135">
        <v>0</v>
      </c>
      <c r="V309" s="156">
        <v>1854.3799999999999</v>
      </c>
      <c r="W309" s="151"/>
    </row>
    <row r="310" spans="3:23" x14ac:dyDescent="0.25">
      <c r="C310" s="129" t="s">
        <v>553</v>
      </c>
      <c r="E310" s="129" t="s">
        <v>574</v>
      </c>
      <c r="I310" s="129" t="s">
        <v>318</v>
      </c>
      <c r="L310" s="129" t="s">
        <v>542</v>
      </c>
      <c r="P310" s="129" t="s">
        <v>323</v>
      </c>
      <c r="T310" s="135">
        <v>0</v>
      </c>
      <c r="V310" s="156">
        <v>3399.69</v>
      </c>
      <c r="W310" s="151"/>
    </row>
    <row r="311" spans="3:23" x14ac:dyDescent="0.25">
      <c r="C311" s="129" t="s">
        <v>553</v>
      </c>
      <c r="E311" s="129" t="s">
        <v>575</v>
      </c>
      <c r="I311" s="129" t="s">
        <v>318</v>
      </c>
      <c r="L311" s="129" t="s">
        <v>183</v>
      </c>
      <c r="P311" s="129" t="s">
        <v>323</v>
      </c>
      <c r="T311" s="135">
        <v>0</v>
      </c>
      <c r="V311" s="156">
        <v>1878</v>
      </c>
      <c r="W311" s="151"/>
    </row>
    <row r="312" spans="3:23" x14ac:dyDescent="0.25">
      <c r="C312" s="129" t="s">
        <v>553</v>
      </c>
      <c r="E312" s="129" t="s">
        <v>576</v>
      </c>
      <c r="I312" s="129" t="s">
        <v>318</v>
      </c>
      <c r="L312" s="129" t="s">
        <v>184</v>
      </c>
      <c r="P312" s="129" t="s">
        <v>323</v>
      </c>
      <c r="T312" s="135">
        <v>0</v>
      </c>
      <c r="V312" s="156">
        <v>1878</v>
      </c>
      <c r="W312" s="151"/>
    </row>
    <row r="313" spans="3:23" x14ac:dyDescent="0.25">
      <c r="C313" s="129" t="s">
        <v>553</v>
      </c>
      <c r="E313" s="129" t="s">
        <v>577</v>
      </c>
      <c r="I313" s="129" t="s">
        <v>318</v>
      </c>
      <c r="L313" s="129" t="s">
        <v>185</v>
      </c>
      <c r="P313" s="129" t="s">
        <v>323</v>
      </c>
      <c r="T313" s="135">
        <v>0</v>
      </c>
      <c r="V313" s="156">
        <v>3756</v>
      </c>
      <c r="W313" s="151"/>
    </row>
    <row r="314" spans="3:23" x14ac:dyDescent="0.25">
      <c r="C314" s="129" t="s">
        <v>553</v>
      </c>
      <c r="E314" s="129" t="s">
        <v>579</v>
      </c>
      <c r="I314" s="129" t="s">
        <v>318</v>
      </c>
      <c r="L314" s="129" t="s">
        <v>319</v>
      </c>
      <c r="P314" s="129" t="s">
        <v>323</v>
      </c>
      <c r="T314" s="135">
        <v>0</v>
      </c>
      <c r="V314" s="156">
        <v>3130</v>
      </c>
      <c r="W314" s="151"/>
    </row>
    <row r="315" spans="3:23" x14ac:dyDescent="0.25">
      <c r="C315" s="129" t="s">
        <v>553</v>
      </c>
      <c r="E315" s="129" t="s">
        <v>584</v>
      </c>
      <c r="I315" s="129" t="s">
        <v>318</v>
      </c>
      <c r="L315" s="129" t="s">
        <v>465</v>
      </c>
      <c r="P315" s="129" t="s">
        <v>323</v>
      </c>
      <c r="T315" s="135">
        <v>0</v>
      </c>
      <c r="V315" s="156">
        <v>1854.3799999999999</v>
      </c>
      <c r="W315" s="151"/>
    </row>
    <row r="316" spans="3:23" x14ac:dyDescent="0.25">
      <c r="C316" s="129" t="s">
        <v>553</v>
      </c>
      <c r="E316" s="129" t="s">
        <v>585</v>
      </c>
      <c r="I316" s="129" t="s">
        <v>318</v>
      </c>
      <c r="L316" s="129" t="s">
        <v>187</v>
      </c>
      <c r="P316" s="129" t="s">
        <v>323</v>
      </c>
      <c r="T316" s="135">
        <v>0</v>
      </c>
      <c r="V316" s="156">
        <v>939</v>
      </c>
      <c r="W316" s="151"/>
    </row>
    <row r="317" spans="3:23" x14ac:dyDescent="0.25">
      <c r="C317" s="129" t="s">
        <v>553</v>
      </c>
      <c r="E317" s="129" t="s">
        <v>586</v>
      </c>
      <c r="I317" s="129" t="s">
        <v>318</v>
      </c>
      <c r="L317" s="129" t="s">
        <v>188</v>
      </c>
      <c r="P317" s="129" t="s">
        <v>323</v>
      </c>
      <c r="T317" s="135">
        <v>0</v>
      </c>
      <c r="V317" s="156">
        <v>6260</v>
      </c>
      <c r="W317" s="151"/>
    </row>
    <row r="318" spans="3:23" x14ac:dyDescent="0.25">
      <c r="C318" s="129" t="s">
        <v>553</v>
      </c>
      <c r="E318" s="129" t="s">
        <v>588</v>
      </c>
      <c r="I318" s="129" t="s">
        <v>318</v>
      </c>
      <c r="L318" s="129" t="s">
        <v>589</v>
      </c>
      <c r="P318" s="129" t="s">
        <v>323</v>
      </c>
      <c r="T318" s="135">
        <v>0</v>
      </c>
      <c r="V318" s="156">
        <v>6181.25</v>
      </c>
      <c r="W318" s="151"/>
    </row>
    <row r="319" spans="3:23" x14ac:dyDescent="0.25">
      <c r="C319" s="129" t="s">
        <v>553</v>
      </c>
      <c r="E319" s="129" t="s">
        <v>590</v>
      </c>
      <c r="I319" s="129" t="s">
        <v>318</v>
      </c>
      <c r="L319" s="129" t="s">
        <v>215</v>
      </c>
      <c r="P319" s="129" t="s">
        <v>323</v>
      </c>
      <c r="T319" s="135">
        <v>0</v>
      </c>
      <c r="V319" s="156">
        <v>927.19</v>
      </c>
      <c r="W319" s="151"/>
    </row>
    <row r="320" spans="3:23" x14ac:dyDescent="0.25">
      <c r="C320" s="129" t="s">
        <v>553</v>
      </c>
      <c r="E320" s="129" t="s">
        <v>591</v>
      </c>
      <c r="I320" s="129" t="s">
        <v>318</v>
      </c>
      <c r="L320" s="129" t="s">
        <v>218</v>
      </c>
      <c r="P320" s="129" t="s">
        <v>323</v>
      </c>
      <c r="T320" s="135">
        <v>0</v>
      </c>
      <c r="V320" s="156">
        <v>4635.9399999999996</v>
      </c>
      <c r="W320" s="151"/>
    </row>
    <row r="321" spans="3:23" x14ac:dyDescent="0.25">
      <c r="C321" s="129" t="s">
        <v>553</v>
      </c>
      <c r="E321" s="129" t="s">
        <v>592</v>
      </c>
      <c r="I321" s="129" t="s">
        <v>318</v>
      </c>
      <c r="L321" s="129" t="s">
        <v>593</v>
      </c>
      <c r="P321" s="129" t="s">
        <v>323</v>
      </c>
      <c r="T321" s="135">
        <v>0</v>
      </c>
      <c r="V321" s="156">
        <v>1545.31</v>
      </c>
      <c r="W321" s="151"/>
    </row>
    <row r="322" spans="3:23" x14ac:dyDescent="0.25">
      <c r="C322" s="129" t="s">
        <v>553</v>
      </c>
      <c r="E322" s="129" t="s">
        <v>595</v>
      </c>
      <c r="I322" s="129" t="s">
        <v>318</v>
      </c>
      <c r="L322" s="129" t="s">
        <v>181</v>
      </c>
      <c r="P322" s="129" t="s">
        <v>323</v>
      </c>
      <c r="T322" s="135">
        <v>0</v>
      </c>
      <c r="V322" s="156">
        <v>4382</v>
      </c>
      <c r="W322" s="151"/>
    </row>
    <row r="323" spans="3:23" x14ac:dyDescent="0.25">
      <c r="C323" s="129" t="s">
        <v>553</v>
      </c>
      <c r="E323" s="129" t="s">
        <v>596</v>
      </c>
      <c r="I323" s="129" t="s">
        <v>318</v>
      </c>
      <c r="L323" s="129" t="s">
        <v>221</v>
      </c>
      <c r="P323" s="129" t="s">
        <v>323</v>
      </c>
      <c r="T323" s="135">
        <v>0</v>
      </c>
      <c r="V323" s="156">
        <v>3090.63</v>
      </c>
      <c r="W323" s="151"/>
    </row>
    <row r="324" spans="3:23" x14ac:dyDescent="0.25">
      <c r="C324" s="129" t="s">
        <v>553</v>
      </c>
      <c r="E324" s="129" t="s">
        <v>597</v>
      </c>
      <c r="I324" s="129" t="s">
        <v>318</v>
      </c>
      <c r="L324" s="129" t="s">
        <v>189</v>
      </c>
      <c r="P324" s="129" t="s">
        <v>323</v>
      </c>
      <c r="T324" s="135">
        <v>0</v>
      </c>
      <c r="V324" s="156">
        <v>1252</v>
      </c>
      <c r="W324" s="151"/>
    </row>
    <row r="325" spans="3:23" x14ac:dyDescent="0.25">
      <c r="C325" s="129" t="s">
        <v>553</v>
      </c>
      <c r="E325" s="129" t="s">
        <v>599</v>
      </c>
      <c r="I325" s="129" t="s">
        <v>318</v>
      </c>
      <c r="L325" s="129" t="s">
        <v>321</v>
      </c>
      <c r="P325" s="129" t="s">
        <v>323</v>
      </c>
      <c r="T325" s="135">
        <v>0</v>
      </c>
      <c r="V325" s="156">
        <v>1252</v>
      </c>
      <c r="W325" s="151"/>
    </row>
    <row r="326" spans="3:23" x14ac:dyDescent="0.25">
      <c r="C326" s="129" t="s">
        <v>553</v>
      </c>
      <c r="E326" s="129" t="s">
        <v>600</v>
      </c>
      <c r="I326" s="129" t="s">
        <v>318</v>
      </c>
      <c r="L326" s="129" t="s">
        <v>190</v>
      </c>
      <c r="P326" s="129" t="s">
        <v>323</v>
      </c>
      <c r="T326" s="135">
        <v>0</v>
      </c>
      <c r="V326" s="156">
        <v>313</v>
      </c>
      <c r="W326" s="151"/>
    </row>
    <row r="327" spans="3:23" x14ac:dyDescent="0.25">
      <c r="C327" s="129" t="s">
        <v>601</v>
      </c>
      <c r="E327" s="129" t="s">
        <v>602</v>
      </c>
      <c r="I327" s="129" t="s">
        <v>318</v>
      </c>
      <c r="L327" s="129" t="s">
        <v>191</v>
      </c>
      <c r="P327" s="129" t="s">
        <v>323</v>
      </c>
      <c r="T327" s="135">
        <v>0</v>
      </c>
      <c r="V327" s="156">
        <v>4382</v>
      </c>
      <c r="W327" s="151"/>
    </row>
    <row r="328" spans="3:23" x14ac:dyDescent="0.25">
      <c r="C328" s="129" t="s">
        <v>601</v>
      </c>
      <c r="E328" s="129" t="s">
        <v>604</v>
      </c>
      <c r="I328" s="129" t="s">
        <v>318</v>
      </c>
      <c r="L328" s="129" t="s">
        <v>240</v>
      </c>
      <c r="P328" s="129" t="s">
        <v>323</v>
      </c>
      <c r="T328" s="135">
        <v>0</v>
      </c>
      <c r="V328" s="156">
        <v>2191</v>
      </c>
      <c r="W328" s="151"/>
    </row>
    <row r="329" spans="3:23" x14ac:dyDescent="0.25">
      <c r="C329" s="129" t="s">
        <v>601</v>
      </c>
      <c r="E329" s="129" t="s">
        <v>605</v>
      </c>
      <c r="I329" s="129" t="s">
        <v>318</v>
      </c>
      <c r="L329" s="129" t="s">
        <v>192</v>
      </c>
      <c r="P329" s="129" t="s">
        <v>323</v>
      </c>
      <c r="T329" s="135">
        <v>0</v>
      </c>
      <c r="V329" s="156">
        <v>626</v>
      </c>
      <c r="W329" s="151"/>
    </row>
    <row r="330" spans="3:23" x14ac:dyDescent="0.25">
      <c r="C330" s="129" t="s">
        <v>601</v>
      </c>
      <c r="E330" s="129" t="s">
        <v>606</v>
      </c>
      <c r="I330" s="129" t="s">
        <v>318</v>
      </c>
      <c r="L330" s="129" t="s">
        <v>222</v>
      </c>
      <c r="P330" s="129" t="s">
        <v>323</v>
      </c>
      <c r="T330" s="135">
        <v>0</v>
      </c>
      <c r="V330" s="156">
        <v>3708.75</v>
      </c>
      <c r="W330" s="151"/>
    </row>
    <row r="331" spans="3:23" x14ac:dyDescent="0.25">
      <c r="C331" s="129" t="s">
        <v>601</v>
      </c>
      <c r="E331" s="129" t="s">
        <v>607</v>
      </c>
      <c r="I331" s="129" t="s">
        <v>318</v>
      </c>
      <c r="L331" s="129" t="s">
        <v>193</v>
      </c>
      <c r="P331" s="129" t="s">
        <v>323</v>
      </c>
      <c r="T331" s="135">
        <v>0</v>
      </c>
      <c r="V331" s="156">
        <v>1565</v>
      </c>
      <c r="W331" s="151"/>
    </row>
    <row r="332" spans="3:23" x14ac:dyDescent="0.25">
      <c r="C332" s="129" t="s">
        <v>601</v>
      </c>
      <c r="E332" s="129" t="s">
        <v>608</v>
      </c>
      <c r="I332" s="129" t="s">
        <v>318</v>
      </c>
      <c r="L332" s="129" t="s">
        <v>194</v>
      </c>
      <c r="P332" s="129" t="s">
        <v>323</v>
      </c>
      <c r="T332" s="135">
        <v>0</v>
      </c>
      <c r="V332" s="156">
        <v>626</v>
      </c>
      <c r="W332" s="151"/>
    </row>
    <row r="333" spans="3:23" x14ac:dyDescent="0.25">
      <c r="C333" s="129" t="s">
        <v>601</v>
      </c>
      <c r="E333" s="129" t="s">
        <v>610</v>
      </c>
      <c r="I333" s="129" t="s">
        <v>318</v>
      </c>
      <c r="L333" s="129" t="s">
        <v>195</v>
      </c>
      <c r="P333" s="129" t="s">
        <v>323</v>
      </c>
      <c r="T333" s="135">
        <v>0</v>
      </c>
      <c r="V333" s="156">
        <v>3130</v>
      </c>
      <c r="W333" s="151"/>
    </row>
    <row r="334" spans="3:23" x14ac:dyDescent="0.25">
      <c r="C334" s="129" t="s">
        <v>601</v>
      </c>
      <c r="E334" s="129" t="s">
        <v>612</v>
      </c>
      <c r="I334" s="129" t="s">
        <v>318</v>
      </c>
      <c r="L334" s="129" t="s">
        <v>196</v>
      </c>
      <c r="P334" s="129" t="s">
        <v>323</v>
      </c>
      <c r="T334" s="135">
        <v>0</v>
      </c>
      <c r="V334" s="156">
        <v>626</v>
      </c>
      <c r="W334" s="151"/>
    </row>
    <row r="335" spans="3:23" x14ac:dyDescent="0.25">
      <c r="C335" s="129" t="s">
        <v>601</v>
      </c>
      <c r="E335" s="129" t="s">
        <v>615</v>
      </c>
      <c r="I335" s="129" t="s">
        <v>318</v>
      </c>
      <c r="L335" s="129" t="s">
        <v>200</v>
      </c>
      <c r="P335" s="129" t="s">
        <v>323</v>
      </c>
      <c r="T335" s="135">
        <v>0</v>
      </c>
      <c r="V335" s="156">
        <v>1565</v>
      </c>
      <c r="W335" s="151"/>
    </row>
    <row r="336" spans="3:23" x14ac:dyDescent="0.25">
      <c r="C336" s="129" t="s">
        <v>601</v>
      </c>
      <c r="E336" s="129" t="s">
        <v>616</v>
      </c>
      <c r="I336" s="129" t="s">
        <v>318</v>
      </c>
      <c r="L336" s="129" t="s">
        <v>199</v>
      </c>
      <c r="P336" s="129" t="s">
        <v>323</v>
      </c>
      <c r="T336" s="135">
        <v>0</v>
      </c>
      <c r="V336" s="156">
        <v>939</v>
      </c>
      <c r="W336" s="151"/>
    </row>
    <row r="337" spans="3:23" x14ac:dyDescent="0.25">
      <c r="C337" s="129" t="s">
        <v>601</v>
      </c>
      <c r="E337" s="129" t="s">
        <v>617</v>
      </c>
      <c r="I337" s="129" t="s">
        <v>318</v>
      </c>
      <c r="L337" s="129" t="s">
        <v>201</v>
      </c>
      <c r="P337" s="129" t="s">
        <v>323</v>
      </c>
      <c r="T337" s="135">
        <v>0</v>
      </c>
      <c r="V337" s="156">
        <v>2504</v>
      </c>
      <c r="W337" s="151"/>
    </row>
    <row r="338" spans="3:23" x14ac:dyDescent="0.25">
      <c r="C338" s="129" t="s">
        <v>601</v>
      </c>
      <c r="E338" s="129" t="s">
        <v>619</v>
      </c>
      <c r="I338" s="129" t="s">
        <v>318</v>
      </c>
      <c r="L338" s="129" t="s">
        <v>242</v>
      </c>
      <c r="P338" s="129" t="s">
        <v>323</v>
      </c>
      <c r="T338" s="135">
        <v>0</v>
      </c>
      <c r="V338" s="156">
        <v>1565</v>
      </c>
      <c r="W338" s="151"/>
    </row>
    <row r="339" spans="3:23" x14ac:dyDescent="0.25">
      <c r="C339" s="129" t="s">
        <v>601</v>
      </c>
      <c r="E339" s="129" t="s">
        <v>620</v>
      </c>
      <c r="I339" s="129" t="s">
        <v>318</v>
      </c>
      <c r="L339" s="129" t="s">
        <v>621</v>
      </c>
      <c r="P339" s="129" t="s">
        <v>323</v>
      </c>
      <c r="T339" s="135">
        <v>0</v>
      </c>
      <c r="V339" s="156">
        <v>927.19</v>
      </c>
      <c r="W339" s="151"/>
    </row>
    <row r="340" spans="3:23" x14ac:dyDescent="0.25">
      <c r="C340" s="129" t="s">
        <v>601</v>
      </c>
      <c r="E340" s="129" t="s">
        <v>622</v>
      </c>
      <c r="I340" s="129" t="s">
        <v>318</v>
      </c>
      <c r="L340" s="129" t="s">
        <v>203</v>
      </c>
      <c r="P340" s="129" t="s">
        <v>323</v>
      </c>
      <c r="T340" s="135">
        <v>0</v>
      </c>
      <c r="V340" s="156">
        <v>6260</v>
      </c>
      <c r="W340" s="151"/>
    </row>
    <row r="341" spans="3:23" x14ac:dyDescent="0.25">
      <c r="C341" s="129" t="s">
        <v>601</v>
      </c>
      <c r="E341" s="129" t="s">
        <v>623</v>
      </c>
      <c r="I341" s="129" t="s">
        <v>318</v>
      </c>
      <c r="L341" s="129" t="s">
        <v>250</v>
      </c>
      <c r="P341" s="129" t="s">
        <v>323</v>
      </c>
      <c r="T341" s="135">
        <v>0</v>
      </c>
      <c r="V341" s="156">
        <v>618.13</v>
      </c>
      <c r="W341" s="151"/>
    </row>
    <row r="342" spans="3:23" x14ac:dyDescent="0.25">
      <c r="C342" s="129" t="s">
        <v>601</v>
      </c>
      <c r="E342" s="129" t="s">
        <v>624</v>
      </c>
      <c r="I342" s="129" t="s">
        <v>318</v>
      </c>
      <c r="L342" s="129" t="s">
        <v>625</v>
      </c>
      <c r="P342" s="129" t="s">
        <v>323</v>
      </c>
      <c r="T342" s="135">
        <v>0</v>
      </c>
      <c r="V342" s="156">
        <v>1545.31</v>
      </c>
      <c r="W342" s="151"/>
    </row>
    <row r="343" spans="3:23" x14ac:dyDescent="0.25">
      <c r="C343" s="129" t="s">
        <v>601</v>
      </c>
      <c r="E343" s="129" t="s">
        <v>627</v>
      </c>
      <c r="I343" s="129" t="s">
        <v>318</v>
      </c>
      <c r="L343" s="129" t="s">
        <v>204</v>
      </c>
      <c r="P343" s="129" t="s">
        <v>323</v>
      </c>
      <c r="T343" s="135">
        <v>0</v>
      </c>
      <c r="V343" s="156">
        <v>2504</v>
      </c>
      <c r="W343" s="151"/>
    </row>
    <row r="344" spans="3:23" x14ac:dyDescent="0.25">
      <c r="C344" s="129" t="s">
        <v>601</v>
      </c>
      <c r="E344" s="129" t="s">
        <v>628</v>
      </c>
      <c r="I344" s="129" t="s">
        <v>318</v>
      </c>
      <c r="L344" s="129" t="s">
        <v>205</v>
      </c>
      <c r="P344" s="129" t="s">
        <v>323</v>
      </c>
      <c r="T344" s="135">
        <v>0</v>
      </c>
      <c r="V344" s="156">
        <v>3130</v>
      </c>
      <c r="W344" s="151"/>
    </row>
    <row r="345" spans="3:23" x14ac:dyDescent="0.25">
      <c r="C345" s="129" t="s">
        <v>601</v>
      </c>
      <c r="E345" s="129" t="s">
        <v>629</v>
      </c>
      <c r="I345" s="129" t="s">
        <v>318</v>
      </c>
      <c r="L345" s="129" t="s">
        <v>206</v>
      </c>
      <c r="P345" s="129" t="s">
        <v>323</v>
      </c>
      <c r="T345" s="135">
        <v>0</v>
      </c>
      <c r="V345" s="156">
        <v>2191</v>
      </c>
      <c r="W345" s="151"/>
    </row>
    <row r="346" spans="3:23" x14ac:dyDescent="0.25">
      <c r="C346" s="129" t="s">
        <v>601</v>
      </c>
      <c r="E346" s="129" t="s">
        <v>632</v>
      </c>
      <c r="I346" s="129" t="s">
        <v>318</v>
      </c>
      <c r="L346" s="129" t="s">
        <v>207</v>
      </c>
      <c r="P346" s="129" t="s">
        <v>323</v>
      </c>
      <c r="T346" s="135">
        <v>0</v>
      </c>
      <c r="V346" s="156">
        <v>1565</v>
      </c>
      <c r="W346" s="151"/>
    </row>
    <row r="347" spans="3:23" x14ac:dyDescent="0.25">
      <c r="C347" s="129" t="s">
        <v>601</v>
      </c>
      <c r="E347" s="129" t="s">
        <v>633</v>
      </c>
      <c r="I347" s="129" t="s">
        <v>318</v>
      </c>
      <c r="L347" s="129" t="s">
        <v>243</v>
      </c>
      <c r="P347" s="129" t="s">
        <v>323</v>
      </c>
      <c r="T347" s="135">
        <v>0</v>
      </c>
      <c r="V347" s="156">
        <v>2191</v>
      </c>
      <c r="W347" s="151"/>
    </row>
    <row r="348" spans="3:23" x14ac:dyDescent="0.25">
      <c r="C348" s="129" t="s">
        <v>601</v>
      </c>
      <c r="E348" s="129" t="s">
        <v>634</v>
      </c>
      <c r="I348" s="129" t="s">
        <v>318</v>
      </c>
      <c r="L348" s="129" t="s">
        <v>635</v>
      </c>
      <c r="P348" s="129" t="s">
        <v>323</v>
      </c>
      <c r="T348" s="135">
        <v>0</v>
      </c>
      <c r="V348" s="156">
        <v>1252</v>
      </c>
      <c r="W348" s="151"/>
    </row>
    <row r="349" spans="3:23" x14ac:dyDescent="0.25">
      <c r="C349" s="129" t="s">
        <v>601</v>
      </c>
      <c r="E349" s="129" t="s">
        <v>636</v>
      </c>
      <c r="I349" s="129" t="s">
        <v>318</v>
      </c>
      <c r="L349" s="129" t="s">
        <v>226</v>
      </c>
      <c r="P349" s="129" t="s">
        <v>323</v>
      </c>
      <c r="T349" s="135">
        <v>0</v>
      </c>
      <c r="V349" s="156">
        <v>3090.63</v>
      </c>
      <c r="W349" s="151"/>
    </row>
    <row r="350" spans="3:23" x14ac:dyDescent="0.25">
      <c r="C350" s="129" t="s">
        <v>601</v>
      </c>
      <c r="E350" s="129" t="s">
        <v>637</v>
      </c>
      <c r="I350" s="129" t="s">
        <v>318</v>
      </c>
      <c r="L350" s="129" t="s">
        <v>227</v>
      </c>
      <c r="P350" s="129" t="s">
        <v>323</v>
      </c>
      <c r="T350" s="135">
        <v>0</v>
      </c>
      <c r="V350" s="156">
        <v>927.19</v>
      </c>
      <c r="W350" s="151"/>
    </row>
    <row r="351" spans="3:23" x14ac:dyDescent="0.25">
      <c r="C351" s="129" t="s">
        <v>601</v>
      </c>
      <c r="E351" s="129" t="s">
        <v>638</v>
      </c>
      <c r="I351" s="129" t="s">
        <v>318</v>
      </c>
      <c r="L351" s="129" t="s">
        <v>245</v>
      </c>
      <c r="P351" s="129" t="s">
        <v>323</v>
      </c>
      <c r="T351" s="135">
        <v>0</v>
      </c>
      <c r="V351" s="156">
        <v>313</v>
      </c>
      <c r="W351" s="151"/>
    </row>
    <row r="352" spans="3:23" x14ac:dyDescent="0.25">
      <c r="C352" s="129" t="s">
        <v>601</v>
      </c>
      <c r="E352" s="129" t="s">
        <v>639</v>
      </c>
      <c r="I352" s="129" t="s">
        <v>318</v>
      </c>
      <c r="L352" s="129" t="s">
        <v>246</v>
      </c>
      <c r="P352" s="129" t="s">
        <v>323</v>
      </c>
      <c r="T352" s="135">
        <v>0</v>
      </c>
      <c r="V352" s="156">
        <v>939</v>
      </c>
      <c r="W352" s="151"/>
    </row>
    <row r="353" spans="2:23" x14ac:dyDescent="0.25">
      <c r="C353" s="129" t="s">
        <v>467</v>
      </c>
      <c r="E353" s="129" t="s">
        <v>764</v>
      </c>
      <c r="I353" s="129" t="s">
        <v>318</v>
      </c>
      <c r="L353" s="129" t="s">
        <v>205</v>
      </c>
      <c r="P353" s="129" t="s">
        <v>765</v>
      </c>
      <c r="T353" s="135">
        <v>0</v>
      </c>
      <c r="V353" s="156">
        <v>626</v>
      </c>
      <c r="W353" s="151"/>
    </row>
    <row r="354" spans="2:23" x14ac:dyDescent="0.25">
      <c r="B354" s="128" t="s">
        <v>762</v>
      </c>
      <c r="E354" s="128" t="s">
        <v>763</v>
      </c>
      <c r="S354" s="160">
        <v>0</v>
      </c>
      <c r="T354" s="151"/>
      <c r="U354" s="160">
        <v>132395.03</v>
      </c>
      <c r="V354" s="151"/>
      <c r="W354" s="151"/>
    </row>
    <row r="355" spans="2:23" x14ac:dyDescent="0.25"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</row>
    <row r="356" spans="2:23" x14ac:dyDescent="0.25"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58">
        <v>0</v>
      </c>
      <c r="T356" s="159"/>
      <c r="U356" s="158">
        <v>132395.03</v>
      </c>
      <c r="V356" s="159"/>
      <c r="W356" s="159"/>
    </row>
    <row r="357" spans="2:23" x14ac:dyDescent="0.25">
      <c r="B357" s="138"/>
      <c r="C357" s="138"/>
      <c r="D357" s="127" t="s">
        <v>324</v>
      </c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2">
        <v>132395.03</v>
      </c>
      <c r="S357" s="138"/>
      <c r="T357" s="138"/>
      <c r="U357" s="138"/>
      <c r="V357" s="138"/>
      <c r="W357" s="138"/>
    </row>
    <row r="358" spans="2:23" x14ac:dyDescent="0.25"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</row>
    <row r="360" spans="2:23" ht="18" x14ac:dyDescent="0.25">
      <c r="B360" s="124" t="s">
        <v>310</v>
      </c>
      <c r="S360" s="150" t="s">
        <v>761</v>
      </c>
      <c r="T360" s="151"/>
      <c r="U360" s="151"/>
      <c r="V360" s="151"/>
      <c r="W360" s="151"/>
    </row>
    <row r="361" spans="2:23" ht="15.75" thickBot="1" x14ac:dyDescent="0.3">
      <c r="B361" s="125" t="s">
        <v>431</v>
      </c>
      <c r="C361" s="139"/>
      <c r="D361" s="139"/>
      <c r="E361" s="139"/>
      <c r="F361" s="139"/>
      <c r="G361" s="139"/>
      <c r="H361" s="139"/>
      <c r="I361" s="139"/>
      <c r="J361" s="139"/>
      <c r="K361" s="139" t="s">
        <v>135</v>
      </c>
      <c r="L361" s="139"/>
      <c r="M361" s="139"/>
      <c r="N361" s="139"/>
      <c r="O361" s="139"/>
      <c r="P361" s="139" t="s">
        <v>432</v>
      </c>
      <c r="Q361" s="139" t="s">
        <v>433</v>
      </c>
      <c r="R361" s="139"/>
      <c r="S361" s="152" t="s">
        <v>136</v>
      </c>
      <c r="T361" s="153"/>
      <c r="U361" s="153"/>
      <c r="V361" s="153"/>
      <c r="W361" s="153"/>
    </row>
    <row r="362" spans="2:23" ht="15.75" thickTop="1" x14ac:dyDescent="0.25"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spans="2:23" x14ac:dyDescent="0.25">
      <c r="B363" s="128" t="s">
        <v>311</v>
      </c>
      <c r="D363" s="128" t="s">
        <v>434</v>
      </c>
      <c r="O363" s="127" t="s">
        <v>168</v>
      </c>
      <c r="P363" s="138"/>
      <c r="Q363" s="138"/>
      <c r="R363" s="132">
        <v>132395.03</v>
      </c>
    </row>
    <row r="364" spans="2:23" x14ac:dyDescent="0.25">
      <c r="O364" s="134"/>
      <c r="P364" s="134"/>
      <c r="Q364" s="134"/>
      <c r="R364" s="134"/>
    </row>
    <row r="365" spans="2:23" x14ac:dyDescent="0.25">
      <c r="B365" s="129" t="s">
        <v>451</v>
      </c>
    </row>
    <row r="367" spans="2:23" ht="24" customHeight="1" x14ac:dyDescent="0.25">
      <c r="B367" s="161" t="s">
        <v>641</v>
      </c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</row>
    <row r="368" spans="2:23" ht="18" x14ac:dyDescent="0.25">
      <c r="B368" s="124" t="s">
        <v>310</v>
      </c>
      <c r="S368" s="150" t="s">
        <v>766</v>
      </c>
      <c r="T368" s="151"/>
      <c r="U368" s="151"/>
      <c r="V368" s="151"/>
      <c r="W368" s="151"/>
    </row>
    <row r="369" spans="2:23" ht="15.75" thickBot="1" x14ac:dyDescent="0.3">
      <c r="B369" s="125" t="s">
        <v>431</v>
      </c>
      <c r="C369" s="139"/>
      <c r="D369" s="139"/>
      <c r="E369" s="139"/>
      <c r="F369" s="139"/>
      <c r="G369" s="139"/>
      <c r="H369" s="139"/>
      <c r="I369" s="139"/>
      <c r="J369" s="139"/>
      <c r="K369" s="139" t="s">
        <v>135</v>
      </c>
      <c r="L369" s="139"/>
      <c r="M369" s="139"/>
      <c r="N369" s="139"/>
      <c r="O369" s="139"/>
      <c r="P369" s="139" t="s">
        <v>432</v>
      </c>
      <c r="Q369" s="139" t="s">
        <v>433</v>
      </c>
      <c r="R369" s="139"/>
      <c r="S369" s="152" t="s">
        <v>136</v>
      </c>
      <c r="T369" s="153"/>
      <c r="U369" s="153"/>
      <c r="V369" s="153"/>
      <c r="W369" s="153"/>
    </row>
    <row r="370" spans="2:23" ht="15.75" thickTop="1" x14ac:dyDescent="0.25"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spans="2:23" ht="15.75" x14ac:dyDescent="0.25">
      <c r="B371" s="141" t="s">
        <v>311</v>
      </c>
      <c r="F371" s="141" t="s">
        <v>1</v>
      </c>
    </row>
    <row r="373" spans="2:23" x14ac:dyDescent="0.25">
      <c r="B373" s="138"/>
      <c r="C373" s="127" t="s">
        <v>173</v>
      </c>
      <c r="D373" s="138"/>
      <c r="E373" s="127" t="s">
        <v>312</v>
      </c>
      <c r="F373" s="138"/>
      <c r="G373" s="138"/>
      <c r="H373" s="138"/>
      <c r="I373" s="127" t="s">
        <v>174</v>
      </c>
      <c r="J373" s="138"/>
      <c r="K373" s="138"/>
      <c r="L373" s="127" t="s">
        <v>175</v>
      </c>
      <c r="M373" s="138"/>
      <c r="N373" s="138"/>
      <c r="O373" s="138"/>
      <c r="P373" s="127" t="s">
        <v>176</v>
      </c>
      <c r="Q373" s="138"/>
      <c r="R373" s="138"/>
      <c r="S373" s="138"/>
      <c r="T373" s="137" t="s">
        <v>177</v>
      </c>
      <c r="U373" s="138"/>
      <c r="V373" s="154" t="s">
        <v>313</v>
      </c>
      <c r="W373" s="155"/>
    </row>
    <row r="374" spans="2:23" x14ac:dyDescent="0.25"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</row>
    <row r="375" spans="2:23" x14ac:dyDescent="0.25">
      <c r="B375" s="131" t="s">
        <v>140</v>
      </c>
    </row>
    <row r="377" spans="2:23" x14ac:dyDescent="0.25">
      <c r="B377" s="128" t="s">
        <v>643</v>
      </c>
      <c r="E377" s="128" t="s">
        <v>644</v>
      </c>
    </row>
    <row r="378" spans="2:23" x14ac:dyDescent="0.25">
      <c r="C378" s="129" t="s">
        <v>645</v>
      </c>
      <c r="E378" s="129" t="s">
        <v>646</v>
      </c>
      <c r="I378" s="129" t="s">
        <v>327</v>
      </c>
      <c r="P378" s="129" t="s">
        <v>647</v>
      </c>
      <c r="T378" s="135">
        <v>0</v>
      </c>
      <c r="V378" s="156">
        <v>200</v>
      </c>
      <c r="W378" s="151"/>
    </row>
    <row r="379" spans="2:23" x14ac:dyDescent="0.25">
      <c r="C379" s="129" t="s">
        <v>648</v>
      </c>
      <c r="E379" s="129" t="s">
        <v>649</v>
      </c>
      <c r="I379" s="129" t="s">
        <v>327</v>
      </c>
      <c r="P379" s="129" t="s">
        <v>650</v>
      </c>
      <c r="T379" s="135">
        <v>0</v>
      </c>
      <c r="V379" s="156">
        <v>1978</v>
      </c>
      <c r="W379" s="151"/>
    </row>
    <row r="380" spans="2:23" x14ac:dyDescent="0.25">
      <c r="B380" s="128" t="s">
        <v>643</v>
      </c>
      <c r="E380" s="128" t="s">
        <v>644</v>
      </c>
      <c r="S380" s="160">
        <v>0</v>
      </c>
      <c r="T380" s="151"/>
      <c r="U380" s="160">
        <v>2178</v>
      </c>
      <c r="V380" s="151"/>
      <c r="W380" s="151"/>
    </row>
    <row r="382" spans="2:23" x14ac:dyDescent="0.25">
      <c r="B382" s="128" t="s">
        <v>651</v>
      </c>
      <c r="E382" s="128" t="s">
        <v>652</v>
      </c>
    </row>
    <row r="383" spans="2:23" x14ac:dyDescent="0.25">
      <c r="C383" s="129" t="s">
        <v>653</v>
      </c>
      <c r="E383" s="129" t="s">
        <v>654</v>
      </c>
      <c r="I383" s="129" t="s">
        <v>373</v>
      </c>
      <c r="L383" s="129" t="s">
        <v>655</v>
      </c>
      <c r="P383" s="129" t="s">
        <v>656</v>
      </c>
      <c r="T383" s="135">
        <v>0</v>
      </c>
      <c r="V383" s="156">
        <v>9481</v>
      </c>
      <c r="W383" s="151"/>
    </row>
    <row r="384" spans="2:23" x14ac:dyDescent="0.25">
      <c r="C384" s="129" t="s">
        <v>657</v>
      </c>
      <c r="E384" s="129" t="s">
        <v>658</v>
      </c>
      <c r="I384" s="129" t="s">
        <v>373</v>
      </c>
      <c r="L384" s="129" t="s">
        <v>655</v>
      </c>
      <c r="P384" s="129" t="s">
        <v>656</v>
      </c>
      <c r="T384" s="135">
        <v>0</v>
      </c>
      <c r="V384" s="156">
        <v>10915.8</v>
      </c>
      <c r="W384" s="151"/>
    </row>
    <row r="385" spans="2:23" x14ac:dyDescent="0.25">
      <c r="C385" s="129" t="s">
        <v>657</v>
      </c>
      <c r="E385" s="129" t="s">
        <v>659</v>
      </c>
      <c r="I385" s="129" t="s">
        <v>373</v>
      </c>
      <c r="L385" s="129" t="s">
        <v>655</v>
      </c>
      <c r="P385" s="129" t="s">
        <v>660</v>
      </c>
      <c r="T385" s="135">
        <v>0</v>
      </c>
      <c r="V385" s="156">
        <v>11740.42</v>
      </c>
      <c r="W385" s="151"/>
    </row>
    <row r="386" spans="2:23" x14ac:dyDescent="0.25">
      <c r="B386" s="128" t="s">
        <v>651</v>
      </c>
      <c r="E386" s="128" t="s">
        <v>652</v>
      </c>
      <c r="S386" s="160">
        <v>0</v>
      </c>
      <c r="T386" s="151"/>
      <c r="U386" s="160">
        <v>32137.22</v>
      </c>
      <c r="V386" s="151"/>
      <c r="W386" s="151"/>
    </row>
    <row r="387" spans="2:23" x14ac:dyDescent="0.25"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</row>
    <row r="388" spans="2:23" x14ac:dyDescent="0.25"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58">
        <v>0</v>
      </c>
      <c r="T388" s="159"/>
      <c r="U388" s="158">
        <v>34315.219999999994</v>
      </c>
      <c r="V388" s="159"/>
      <c r="W388" s="159"/>
    </row>
    <row r="389" spans="2:23" x14ac:dyDescent="0.25">
      <c r="B389" s="138"/>
      <c r="C389" s="138"/>
      <c r="D389" s="127" t="s">
        <v>324</v>
      </c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2">
        <v>34315.219999999994</v>
      </c>
      <c r="S389" s="138"/>
      <c r="T389" s="138"/>
      <c r="U389" s="138"/>
      <c r="V389" s="138"/>
      <c r="W389" s="138"/>
    </row>
    <row r="390" spans="2:23" x14ac:dyDescent="0.25"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</row>
    <row r="391" spans="2:23" x14ac:dyDescent="0.25">
      <c r="B391" s="128" t="s">
        <v>311</v>
      </c>
      <c r="D391" s="128" t="s">
        <v>1</v>
      </c>
      <c r="O391" s="127" t="s">
        <v>168</v>
      </c>
      <c r="P391" s="138"/>
      <c r="Q391" s="138"/>
      <c r="R391" s="132">
        <v>34315.219999999994</v>
      </c>
    </row>
    <row r="392" spans="2:23" x14ac:dyDescent="0.25">
      <c r="O392" s="134"/>
      <c r="P392" s="134"/>
      <c r="Q392" s="134"/>
      <c r="R392" s="134"/>
    </row>
    <row r="393" spans="2:23" x14ac:dyDescent="0.25">
      <c r="B393" s="129" t="s">
        <v>451</v>
      </c>
    </row>
    <row r="395" spans="2:23" ht="24" customHeight="1" x14ac:dyDescent="0.25">
      <c r="B395" s="161" t="s">
        <v>641</v>
      </c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</row>
    <row r="396" spans="2:23" ht="18" x14ac:dyDescent="0.25">
      <c r="B396" s="124" t="s">
        <v>310</v>
      </c>
      <c r="S396" s="150" t="s">
        <v>767</v>
      </c>
      <c r="T396" s="151"/>
      <c r="U396" s="151"/>
      <c r="V396" s="151"/>
      <c r="W396" s="151"/>
    </row>
    <row r="397" spans="2:23" ht="15.75" thickBot="1" x14ac:dyDescent="0.3">
      <c r="B397" s="125" t="s">
        <v>431</v>
      </c>
      <c r="C397" s="139"/>
      <c r="D397" s="139"/>
      <c r="E397" s="139"/>
      <c r="F397" s="139"/>
      <c r="G397" s="139"/>
      <c r="H397" s="139"/>
      <c r="I397" s="139"/>
      <c r="J397" s="139"/>
      <c r="K397" s="139" t="s">
        <v>135</v>
      </c>
      <c r="L397" s="139"/>
      <c r="M397" s="139"/>
      <c r="N397" s="139"/>
      <c r="O397" s="139"/>
      <c r="P397" s="139" t="s">
        <v>432</v>
      </c>
      <c r="Q397" s="139" t="s">
        <v>433</v>
      </c>
      <c r="R397" s="139"/>
      <c r="S397" s="152" t="s">
        <v>136</v>
      </c>
      <c r="T397" s="153"/>
      <c r="U397" s="153"/>
      <c r="V397" s="153"/>
      <c r="W397" s="153"/>
    </row>
    <row r="398" spans="2:23" ht="15.75" thickTop="1" x14ac:dyDescent="0.25"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spans="2:23" ht="15.75" x14ac:dyDescent="0.25">
      <c r="B399" s="141" t="s">
        <v>311</v>
      </c>
      <c r="F399" s="141" t="s">
        <v>144</v>
      </c>
    </row>
    <row r="401" spans="2:23" x14ac:dyDescent="0.25">
      <c r="B401" s="138"/>
      <c r="C401" s="127" t="s">
        <v>173</v>
      </c>
      <c r="D401" s="138"/>
      <c r="E401" s="127" t="s">
        <v>312</v>
      </c>
      <c r="F401" s="138"/>
      <c r="G401" s="138"/>
      <c r="H401" s="138"/>
      <c r="I401" s="127" t="s">
        <v>174</v>
      </c>
      <c r="J401" s="138"/>
      <c r="K401" s="138"/>
      <c r="L401" s="127" t="s">
        <v>175</v>
      </c>
      <c r="M401" s="138"/>
      <c r="N401" s="138"/>
      <c r="O401" s="138"/>
      <c r="P401" s="127" t="s">
        <v>176</v>
      </c>
      <c r="Q401" s="138"/>
      <c r="R401" s="138"/>
      <c r="S401" s="138"/>
      <c r="T401" s="137" t="s">
        <v>177</v>
      </c>
      <c r="U401" s="138"/>
      <c r="V401" s="154" t="s">
        <v>313</v>
      </c>
      <c r="W401" s="155"/>
    </row>
    <row r="402" spans="2:23" x14ac:dyDescent="0.25"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</row>
    <row r="403" spans="2:23" x14ac:dyDescent="0.25">
      <c r="B403" s="131" t="s">
        <v>140</v>
      </c>
    </row>
    <row r="405" spans="2:23" x14ac:dyDescent="0.25">
      <c r="B405" s="128" t="s">
        <v>179</v>
      </c>
      <c r="E405" s="128" t="s">
        <v>372</v>
      </c>
    </row>
    <row r="406" spans="2:23" x14ac:dyDescent="0.25">
      <c r="C406" s="129" t="s">
        <v>768</v>
      </c>
      <c r="E406" s="129" t="s">
        <v>769</v>
      </c>
      <c r="I406" s="129" t="s">
        <v>327</v>
      </c>
      <c r="P406" s="129" t="s">
        <v>770</v>
      </c>
      <c r="T406" s="135">
        <v>0</v>
      </c>
      <c r="V406" s="156">
        <v>284602.83</v>
      </c>
      <c r="W406" s="151"/>
    </row>
    <row r="407" spans="2:23" x14ac:dyDescent="0.25">
      <c r="B407" s="128" t="s">
        <v>179</v>
      </c>
      <c r="E407" s="128" t="s">
        <v>372</v>
      </c>
      <c r="S407" s="160">
        <v>0</v>
      </c>
      <c r="T407" s="151"/>
      <c r="U407" s="160">
        <v>284602.83</v>
      </c>
      <c r="V407" s="151"/>
      <c r="W407" s="151"/>
    </row>
    <row r="408" spans="2:23" x14ac:dyDescent="0.25"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</row>
    <row r="409" spans="2:23" x14ac:dyDescent="0.25"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58">
        <v>0</v>
      </c>
      <c r="T409" s="159"/>
      <c r="U409" s="158">
        <v>284602.83</v>
      </c>
      <c r="V409" s="159"/>
      <c r="W409" s="159"/>
    </row>
    <row r="410" spans="2:23" x14ac:dyDescent="0.25">
      <c r="B410" s="138"/>
      <c r="C410" s="138"/>
      <c r="D410" s="127" t="s">
        <v>324</v>
      </c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2">
        <v>284602.83</v>
      </c>
      <c r="S410" s="138"/>
      <c r="T410" s="138"/>
      <c r="U410" s="138"/>
      <c r="V410" s="138"/>
      <c r="W410" s="138"/>
    </row>
    <row r="411" spans="2:23" x14ac:dyDescent="0.25"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</row>
    <row r="412" spans="2:23" x14ac:dyDescent="0.25">
      <c r="B412" s="128" t="s">
        <v>311</v>
      </c>
      <c r="D412" s="128" t="s">
        <v>144</v>
      </c>
      <c r="O412" s="127" t="s">
        <v>168</v>
      </c>
      <c r="P412" s="138"/>
      <c r="Q412" s="138"/>
      <c r="R412" s="132">
        <v>284602.83</v>
      </c>
    </row>
    <row r="413" spans="2:23" x14ac:dyDescent="0.25">
      <c r="O413" s="134"/>
      <c r="P413" s="134"/>
      <c r="Q413" s="134"/>
      <c r="R413" s="134"/>
    </row>
    <row r="414" spans="2:23" x14ac:dyDescent="0.25">
      <c r="B414" s="129" t="s">
        <v>451</v>
      </c>
    </row>
    <row r="416" spans="2:23" ht="24" customHeight="1" x14ac:dyDescent="0.25">
      <c r="B416" s="161" t="s">
        <v>641</v>
      </c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</row>
    <row r="417" spans="2:23" ht="18" x14ac:dyDescent="0.25">
      <c r="B417" s="124" t="s">
        <v>310</v>
      </c>
      <c r="S417" s="150" t="s">
        <v>771</v>
      </c>
      <c r="T417" s="151"/>
      <c r="U417" s="151"/>
      <c r="V417" s="151"/>
      <c r="W417" s="151"/>
    </row>
    <row r="418" spans="2:23" ht="15.75" thickBot="1" x14ac:dyDescent="0.3">
      <c r="B418" s="125" t="s">
        <v>431</v>
      </c>
      <c r="C418" s="139"/>
      <c r="D418" s="139"/>
      <c r="E418" s="139"/>
      <c r="F418" s="139"/>
      <c r="G418" s="139"/>
      <c r="H418" s="139"/>
      <c r="I418" s="139"/>
      <c r="J418" s="139"/>
      <c r="K418" s="139" t="s">
        <v>135</v>
      </c>
      <c r="L418" s="139"/>
      <c r="M418" s="139"/>
      <c r="N418" s="139"/>
      <c r="O418" s="139"/>
      <c r="P418" s="139" t="s">
        <v>432</v>
      </c>
      <c r="Q418" s="139" t="s">
        <v>433</v>
      </c>
      <c r="R418" s="139"/>
      <c r="S418" s="152" t="s">
        <v>136</v>
      </c>
      <c r="T418" s="153"/>
      <c r="U418" s="153"/>
      <c r="V418" s="153"/>
      <c r="W418" s="153"/>
    </row>
    <row r="419" spans="2:23" ht="15.75" thickTop="1" x14ac:dyDescent="0.25"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</row>
    <row r="420" spans="2:23" ht="15.75" x14ac:dyDescent="0.25">
      <c r="B420" s="141" t="s">
        <v>311</v>
      </c>
      <c r="F420" s="141" t="s">
        <v>288</v>
      </c>
    </row>
    <row r="422" spans="2:23" x14ac:dyDescent="0.25">
      <c r="B422" s="138"/>
      <c r="C422" s="127" t="s">
        <v>173</v>
      </c>
      <c r="D422" s="138"/>
      <c r="E422" s="127" t="s">
        <v>312</v>
      </c>
      <c r="F422" s="138"/>
      <c r="G422" s="138"/>
      <c r="H422" s="138"/>
      <c r="I422" s="127" t="s">
        <v>174</v>
      </c>
      <c r="J422" s="138"/>
      <c r="K422" s="138"/>
      <c r="L422" s="127" t="s">
        <v>175</v>
      </c>
      <c r="M422" s="138"/>
      <c r="N422" s="138"/>
      <c r="O422" s="138"/>
      <c r="P422" s="127" t="s">
        <v>176</v>
      </c>
      <c r="Q422" s="138"/>
      <c r="R422" s="138"/>
      <c r="S422" s="138"/>
      <c r="T422" s="137" t="s">
        <v>177</v>
      </c>
      <c r="U422" s="138"/>
      <c r="V422" s="154" t="s">
        <v>313</v>
      </c>
      <c r="W422" s="155"/>
    </row>
    <row r="423" spans="2:23" x14ac:dyDescent="0.25"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</row>
    <row r="424" spans="2:23" x14ac:dyDescent="0.25">
      <c r="B424" s="131" t="s">
        <v>140</v>
      </c>
    </row>
    <row r="426" spans="2:23" x14ac:dyDescent="0.25">
      <c r="B426" s="128" t="s">
        <v>643</v>
      </c>
      <c r="E426" s="128" t="s">
        <v>644</v>
      </c>
    </row>
    <row r="427" spans="2:23" x14ac:dyDescent="0.25">
      <c r="C427" s="129" t="s">
        <v>772</v>
      </c>
      <c r="E427" s="129" t="s">
        <v>773</v>
      </c>
      <c r="I427" s="129" t="s">
        <v>327</v>
      </c>
      <c r="P427" s="129" t="s">
        <v>774</v>
      </c>
      <c r="T427" s="135">
        <v>0</v>
      </c>
      <c r="V427" s="156">
        <v>1700</v>
      </c>
      <c r="W427" s="151"/>
    </row>
    <row r="428" spans="2:23" x14ac:dyDescent="0.25">
      <c r="C428" s="129" t="s">
        <v>775</v>
      </c>
      <c r="E428" s="129" t="s">
        <v>421</v>
      </c>
      <c r="I428" s="129" t="s">
        <v>327</v>
      </c>
      <c r="P428" s="129" t="s">
        <v>776</v>
      </c>
      <c r="T428" s="135">
        <v>0</v>
      </c>
      <c r="V428" s="156">
        <v>4500</v>
      </c>
      <c r="W428" s="151"/>
    </row>
    <row r="429" spans="2:23" x14ac:dyDescent="0.25">
      <c r="C429" s="129" t="s">
        <v>777</v>
      </c>
      <c r="E429" s="129" t="s">
        <v>422</v>
      </c>
      <c r="I429" s="129" t="s">
        <v>327</v>
      </c>
      <c r="P429" s="129" t="s">
        <v>778</v>
      </c>
      <c r="T429" s="135">
        <v>0</v>
      </c>
      <c r="V429" s="156">
        <v>850</v>
      </c>
      <c r="W429" s="151"/>
    </row>
    <row r="430" spans="2:23" x14ac:dyDescent="0.25">
      <c r="C430" s="129" t="s">
        <v>779</v>
      </c>
      <c r="E430" s="129" t="s">
        <v>780</v>
      </c>
      <c r="I430" s="129" t="s">
        <v>327</v>
      </c>
      <c r="P430" s="129" t="s">
        <v>781</v>
      </c>
      <c r="T430" s="135">
        <v>0</v>
      </c>
      <c r="V430" s="156">
        <v>2900</v>
      </c>
      <c r="W430" s="151"/>
    </row>
    <row r="431" spans="2:23" x14ac:dyDescent="0.25">
      <c r="C431" s="129" t="s">
        <v>782</v>
      </c>
      <c r="E431" s="129" t="s">
        <v>783</v>
      </c>
      <c r="I431" s="129" t="s">
        <v>327</v>
      </c>
      <c r="P431" s="129" t="s">
        <v>784</v>
      </c>
      <c r="T431" s="135">
        <v>0</v>
      </c>
      <c r="V431" s="156">
        <v>1000</v>
      </c>
      <c r="W431" s="151"/>
    </row>
    <row r="432" spans="2:23" x14ac:dyDescent="0.25">
      <c r="C432" s="129" t="s">
        <v>463</v>
      </c>
      <c r="E432" s="129" t="s">
        <v>464</v>
      </c>
      <c r="I432" s="129" t="s">
        <v>327</v>
      </c>
      <c r="P432" s="129" t="s">
        <v>785</v>
      </c>
      <c r="T432" s="135">
        <v>0</v>
      </c>
      <c r="V432" s="156">
        <v>9890</v>
      </c>
      <c r="W432" s="151"/>
    </row>
    <row r="433" spans="2:23" x14ac:dyDescent="0.25">
      <c r="B433" s="128" t="s">
        <v>643</v>
      </c>
      <c r="E433" s="128" t="s">
        <v>644</v>
      </c>
      <c r="S433" s="160">
        <v>0</v>
      </c>
      <c r="T433" s="151"/>
      <c r="U433" s="160">
        <v>20840</v>
      </c>
      <c r="V433" s="151"/>
      <c r="W433" s="151"/>
    </row>
    <row r="434" spans="2:23" x14ac:dyDescent="0.25"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</row>
    <row r="435" spans="2:23" x14ac:dyDescent="0.25"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58">
        <v>0</v>
      </c>
      <c r="T435" s="159"/>
      <c r="U435" s="158">
        <v>20840</v>
      </c>
      <c r="V435" s="159"/>
      <c r="W435" s="159"/>
    </row>
    <row r="436" spans="2:23" x14ac:dyDescent="0.25">
      <c r="B436" s="138"/>
      <c r="C436" s="138"/>
      <c r="D436" s="127" t="s">
        <v>324</v>
      </c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2">
        <v>20840</v>
      </c>
      <c r="S436" s="138"/>
      <c r="T436" s="138"/>
      <c r="U436" s="138"/>
      <c r="V436" s="138"/>
      <c r="W436" s="138"/>
    </row>
    <row r="437" spans="2:23" x14ac:dyDescent="0.25"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</row>
    <row r="438" spans="2:23" x14ac:dyDescent="0.25">
      <c r="B438" s="128" t="s">
        <v>311</v>
      </c>
      <c r="D438" s="128" t="s">
        <v>288</v>
      </c>
      <c r="O438" s="127" t="s">
        <v>168</v>
      </c>
      <c r="P438" s="138"/>
      <c r="Q438" s="138"/>
      <c r="R438" s="132">
        <v>20840</v>
      </c>
    </row>
    <row r="439" spans="2:23" x14ac:dyDescent="0.25">
      <c r="O439" s="134"/>
      <c r="P439" s="134"/>
      <c r="Q439" s="134"/>
      <c r="R439" s="134"/>
    </row>
    <row r="440" spans="2:23" x14ac:dyDescent="0.25">
      <c r="B440" s="129" t="s">
        <v>451</v>
      </c>
    </row>
    <row r="442" spans="2:23" ht="24" customHeight="1" x14ac:dyDescent="0.25">
      <c r="B442" s="161" t="s">
        <v>641</v>
      </c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</row>
    <row r="443" spans="2:23" ht="18" x14ac:dyDescent="0.25">
      <c r="B443" s="124" t="s">
        <v>310</v>
      </c>
      <c r="S443" s="150" t="s">
        <v>786</v>
      </c>
      <c r="T443" s="151"/>
      <c r="U443" s="151"/>
      <c r="V443" s="151"/>
      <c r="W443" s="151"/>
    </row>
    <row r="444" spans="2:23" ht="15.75" thickBot="1" x14ac:dyDescent="0.3">
      <c r="B444" s="125" t="s">
        <v>431</v>
      </c>
      <c r="C444" s="139"/>
      <c r="D444" s="139"/>
      <c r="E444" s="139"/>
      <c r="F444" s="139"/>
      <c r="G444" s="139"/>
      <c r="H444" s="139"/>
      <c r="I444" s="139"/>
      <c r="J444" s="139"/>
      <c r="K444" s="139" t="s">
        <v>135</v>
      </c>
      <c r="L444" s="139"/>
      <c r="M444" s="139"/>
      <c r="N444" s="139"/>
      <c r="O444" s="139"/>
      <c r="P444" s="139" t="s">
        <v>432</v>
      </c>
      <c r="Q444" s="139" t="s">
        <v>433</v>
      </c>
      <c r="R444" s="139"/>
      <c r="S444" s="152" t="s">
        <v>136</v>
      </c>
      <c r="T444" s="153"/>
      <c r="U444" s="153"/>
      <c r="V444" s="153"/>
      <c r="W444" s="153"/>
    </row>
    <row r="445" spans="2:23" ht="15.75" thickTop="1" x14ac:dyDescent="0.25"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spans="2:23" ht="15.75" x14ac:dyDescent="0.25">
      <c r="B446" s="141" t="s">
        <v>311</v>
      </c>
      <c r="F446" s="141" t="s">
        <v>289</v>
      </c>
    </row>
    <row r="448" spans="2:23" x14ac:dyDescent="0.25">
      <c r="B448" s="138"/>
      <c r="C448" s="127" t="s">
        <v>173</v>
      </c>
      <c r="D448" s="138"/>
      <c r="E448" s="127" t="s">
        <v>312</v>
      </c>
      <c r="F448" s="138"/>
      <c r="G448" s="138"/>
      <c r="H448" s="138"/>
      <c r="I448" s="127" t="s">
        <v>174</v>
      </c>
      <c r="J448" s="138"/>
      <c r="K448" s="138"/>
      <c r="L448" s="127" t="s">
        <v>175</v>
      </c>
      <c r="M448" s="138"/>
      <c r="N448" s="138"/>
      <c r="O448" s="138"/>
      <c r="P448" s="127" t="s">
        <v>176</v>
      </c>
      <c r="Q448" s="138"/>
      <c r="R448" s="138"/>
      <c r="S448" s="138"/>
      <c r="T448" s="137" t="s">
        <v>177</v>
      </c>
      <c r="U448" s="138"/>
      <c r="V448" s="154" t="s">
        <v>313</v>
      </c>
      <c r="W448" s="155"/>
    </row>
    <row r="449" spans="2:23" x14ac:dyDescent="0.25"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</row>
    <row r="450" spans="2:23" x14ac:dyDescent="0.25">
      <c r="B450" s="131" t="s">
        <v>140</v>
      </c>
    </row>
    <row r="452" spans="2:23" x14ac:dyDescent="0.25">
      <c r="B452" s="128" t="s">
        <v>370</v>
      </c>
      <c r="E452" s="128" t="s">
        <v>371</v>
      </c>
    </row>
    <row r="453" spans="2:23" x14ac:dyDescent="0.25">
      <c r="C453" s="129" t="s">
        <v>452</v>
      </c>
      <c r="E453" s="129" t="s">
        <v>787</v>
      </c>
      <c r="I453" s="129" t="s">
        <v>327</v>
      </c>
      <c r="L453" s="129" t="s">
        <v>410</v>
      </c>
      <c r="P453" s="129" t="s">
        <v>788</v>
      </c>
      <c r="T453" s="135">
        <v>0</v>
      </c>
      <c r="V453" s="156">
        <v>477020.46</v>
      </c>
      <c r="W453" s="151"/>
    </row>
    <row r="454" spans="2:23" x14ac:dyDescent="0.25">
      <c r="C454" s="129" t="s">
        <v>455</v>
      </c>
      <c r="E454" s="129" t="s">
        <v>789</v>
      </c>
      <c r="I454" s="129" t="s">
        <v>315</v>
      </c>
      <c r="P454" s="129" t="s">
        <v>790</v>
      </c>
      <c r="T454" s="135">
        <v>0</v>
      </c>
      <c r="V454" s="156">
        <v>-1134.1399999999999</v>
      </c>
      <c r="W454" s="151"/>
    </row>
    <row r="455" spans="2:23" x14ac:dyDescent="0.25">
      <c r="B455" s="128" t="s">
        <v>370</v>
      </c>
      <c r="E455" s="128" t="s">
        <v>371</v>
      </c>
      <c r="S455" s="160">
        <v>0</v>
      </c>
      <c r="T455" s="151"/>
      <c r="U455" s="160">
        <v>475886.32</v>
      </c>
      <c r="V455" s="151"/>
      <c r="W455" s="151"/>
    </row>
    <row r="456" spans="2:23" x14ac:dyDescent="0.25"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</row>
    <row r="457" spans="2:23" x14ac:dyDescent="0.25"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58">
        <v>0</v>
      </c>
      <c r="T457" s="159"/>
      <c r="U457" s="158">
        <v>475886.32</v>
      </c>
      <c r="V457" s="159"/>
      <c r="W457" s="159"/>
    </row>
    <row r="458" spans="2:23" x14ac:dyDescent="0.25">
      <c r="B458" s="138"/>
      <c r="C458" s="138"/>
      <c r="D458" s="127" t="s">
        <v>324</v>
      </c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2">
        <v>475886.32</v>
      </c>
      <c r="S458" s="138"/>
      <c r="T458" s="138"/>
      <c r="U458" s="138"/>
      <c r="V458" s="138"/>
      <c r="W458" s="138"/>
    </row>
    <row r="459" spans="2:23" x14ac:dyDescent="0.25"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</row>
    <row r="460" spans="2:23" x14ac:dyDescent="0.25">
      <c r="B460" s="128" t="s">
        <v>311</v>
      </c>
      <c r="D460" s="128" t="s">
        <v>289</v>
      </c>
      <c r="O460" s="127" t="s">
        <v>168</v>
      </c>
      <c r="P460" s="138"/>
      <c r="Q460" s="138"/>
      <c r="R460" s="132">
        <v>475886.32</v>
      </c>
    </row>
    <row r="461" spans="2:23" x14ac:dyDescent="0.25">
      <c r="O461" s="134"/>
      <c r="P461" s="134"/>
      <c r="Q461" s="134"/>
      <c r="R461" s="134"/>
    </row>
    <row r="462" spans="2:23" x14ac:dyDescent="0.25">
      <c r="B462" s="129" t="s">
        <v>451</v>
      </c>
    </row>
    <row r="464" spans="2:23" ht="24" customHeight="1" x14ac:dyDescent="0.25">
      <c r="B464" s="161" t="s">
        <v>641</v>
      </c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</row>
    <row r="465" spans="2:23" ht="18" x14ac:dyDescent="0.25">
      <c r="B465" s="124" t="s">
        <v>310</v>
      </c>
      <c r="S465" s="150" t="s">
        <v>791</v>
      </c>
      <c r="T465" s="151"/>
      <c r="U465" s="151"/>
      <c r="V465" s="151"/>
      <c r="W465" s="151"/>
    </row>
    <row r="466" spans="2:23" ht="15.75" thickBot="1" x14ac:dyDescent="0.3">
      <c r="B466" s="125" t="s">
        <v>431</v>
      </c>
      <c r="C466" s="139"/>
      <c r="D466" s="139"/>
      <c r="E466" s="139"/>
      <c r="F466" s="139"/>
      <c r="G466" s="139"/>
      <c r="H466" s="139"/>
      <c r="I466" s="139"/>
      <c r="J466" s="139"/>
      <c r="K466" s="139" t="s">
        <v>135</v>
      </c>
      <c r="L466" s="139"/>
      <c r="M466" s="139"/>
      <c r="N466" s="139"/>
      <c r="O466" s="139"/>
      <c r="P466" s="139" t="s">
        <v>432</v>
      </c>
      <c r="Q466" s="139" t="s">
        <v>433</v>
      </c>
      <c r="R466" s="139"/>
      <c r="S466" s="152" t="s">
        <v>136</v>
      </c>
      <c r="T466" s="153"/>
      <c r="U466" s="153"/>
      <c r="V466" s="153"/>
      <c r="W466" s="153"/>
    </row>
    <row r="467" spans="2:23" ht="15.75" thickTop="1" x14ac:dyDescent="0.25"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</row>
    <row r="468" spans="2:23" ht="15.75" x14ac:dyDescent="0.25">
      <c r="B468" s="141" t="s">
        <v>311</v>
      </c>
      <c r="F468" s="141" t="s">
        <v>2</v>
      </c>
    </row>
    <row r="470" spans="2:23" x14ac:dyDescent="0.25">
      <c r="B470" s="138"/>
      <c r="C470" s="127" t="s">
        <v>173</v>
      </c>
      <c r="D470" s="138"/>
      <c r="E470" s="127" t="s">
        <v>312</v>
      </c>
      <c r="F470" s="138"/>
      <c r="G470" s="138"/>
      <c r="H470" s="138"/>
      <c r="I470" s="127" t="s">
        <v>174</v>
      </c>
      <c r="J470" s="138"/>
      <c r="K470" s="138"/>
      <c r="L470" s="127" t="s">
        <v>175</v>
      </c>
      <c r="M470" s="138"/>
      <c r="N470" s="138"/>
      <c r="O470" s="138"/>
      <c r="P470" s="127" t="s">
        <v>176</v>
      </c>
      <c r="Q470" s="138"/>
      <c r="R470" s="138"/>
      <c r="S470" s="138"/>
      <c r="T470" s="137" t="s">
        <v>177</v>
      </c>
      <c r="U470" s="138"/>
      <c r="V470" s="154" t="s">
        <v>313</v>
      </c>
      <c r="W470" s="155"/>
    </row>
    <row r="471" spans="2:23" x14ac:dyDescent="0.25"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</row>
    <row r="472" spans="2:23" x14ac:dyDescent="0.25">
      <c r="B472" s="131" t="s">
        <v>139</v>
      </c>
    </row>
    <row r="474" spans="2:23" x14ac:dyDescent="0.25">
      <c r="B474" s="128" t="s">
        <v>261</v>
      </c>
      <c r="E474" s="128" t="s">
        <v>374</v>
      </c>
    </row>
    <row r="475" spans="2:23" x14ac:dyDescent="0.25">
      <c r="C475" s="129" t="s">
        <v>792</v>
      </c>
      <c r="E475" s="129" t="s">
        <v>793</v>
      </c>
      <c r="I475" s="129" t="s">
        <v>375</v>
      </c>
      <c r="L475" s="129" t="s">
        <v>427</v>
      </c>
      <c r="P475" s="129" t="s">
        <v>794</v>
      </c>
      <c r="T475" s="135">
        <v>8749.32</v>
      </c>
      <c r="V475" s="156">
        <v>0</v>
      </c>
      <c r="W475" s="151"/>
    </row>
    <row r="476" spans="2:23" x14ac:dyDescent="0.25">
      <c r="C476" s="129" t="s">
        <v>795</v>
      </c>
      <c r="E476" s="129" t="s">
        <v>796</v>
      </c>
      <c r="I476" s="129" t="s">
        <v>375</v>
      </c>
      <c r="L476" s="129" t="s">
        <v>378</v>
      </c>
      <c r="P476" s="129" t="s">
        <v>797</v>
      </c>
      <c r="T476" s="135">
        <v>6537.54</v>
      </c>
      <c r="V476" s="156">
        <v>0</v>
      </c>
      <c r="W476" s="151"/>
    </row>
    <row r="477" spans="2:23" x14ac:dyDescent="0.25">
      <c r="C477" s="129" t="s">
        <v>798</v>
      </c>
      <c r="E477" s="129" t="s">
        <v>799</v>
      </c>
      <c r="I477" s="129" t="s">
        <v>387</v>
      </c>
      <c r="L477" s="129" t="s">
        <v>800</v>
      </c>
      <c r="P477" s="129" t="s">
        <v>801</v>
      </c>
      <c r="T477" s="135">
        <v>4090</v>
      </c>
      <c r="V477" s="156">
        <v>0</v>
      </c>
      <c r="W477" s="151"/>
    </row>
    <row r="478" spans="2:23" x14ac:dyDescent="0.25">
      <c r="C478" s="129" t="s">
        <v>802</v>
      </c>
      <c r="E478" s="129" t="s">
        <v>803</v>
      </c>
      <c r="I478" s="129" t="s">
        <v>375</v>
      </c>
      <c r="L478" s="129" t="s">
        <v>804</v>
      </c>
      <c r="P478" s="129" t="s">
        <v>805</v>
      </c>
      <c r="T478" s="135">
        <v>1809</v>
      </c>
      <c r="V478" s="156">
        <v>0</v>
      </c>
      <c r="W478" s="151"/>
    </row>
    <row r="479" spans="2:23" x14ac:dyDescent="0.25">
      <c r="C479" s="129" t="s">
        <v>806</v>
      </c>
      <c r="E479" s="129" t="s">
        <v>807</v>
      </c>
      <c r="I479" s="129" t="s">
        <v>375</v>
      </c>
      <c r="L479" s="129" t="s">
        <v>804</v>
      </c>
      <c r="P479" s="129" t="s">
        <v>808</v>
      </c>
      <c r="T479" s="135">
        <v>82460.84</v>
      </c>
      <c r="V479" s="156">
        <v>0</v>
      </c>
      <c r="W479" s="151"/>
    </row>
    <row r="480" spans="2:23" x14ac:dyDescent="0.25">
      <c r="C480" s="129" t="s">
        <v>806</v>
      </c>
      <c r="E480" s="129" t="s">
        <v>809</v>
      </c>
      <c r="I480" s="129" t="s">
        <v>375</v>
      </c>
      <c r="L480" s="129" t="s">
        <v>804</v>
      </c>
      <c r="P480" s="129" t="s">
        <v>810</v>
      </c>
      <c r="T480" s="135">
        <v>2570</v>
      </c>
      <c r="V480" s="156">
        <v>0</v>
      </c>
      <c r="W480" s="151"/>
    </row>
    <row r="481" spans="2:23" x14ac:dyDescent="0.25">
      <c r="C481" s="129" t="s">
        <v>811</v>
      </c>
      <c r="E481" s="129" t="s">
        <v>812</v>
      </c>
      <c r="I481" s="129" t="s">
        <v>375</v>
      </c>
      <c r="L481" s="129" t="s">
        <v>804</v>
      </c>
      <c r="P481" s="129" t="s">
        <v>813</v>
      </c>
      <c r="T481" s="135">
        <v>331.56</v>
      </c>
      <c r="V481" s="156">
        <v>0</v>
      </c>
      <c r="W481" s="151"/>
    </row>
    <row r="482" spans="2:23" x14ac:dyDescent="0.25">
      <c r="C482" s="129" t="s">
        <v>814</v>
      </c>
      <c r="E482" s="129" t="s">
        <v>815</v>
      </c>
      <c r="I482" s="129" t="s">
        <v>375</v>
      </c>
      <c r="L482" s="129" t="s">
        <v>804</v>
      </c>
      <c r="P482" s="129" t="s">
        <v>816</v>
      </c>
      <c r="T482" s="135">
        <v>5375.96</v>
      </c>
      <c r="V482" s="156">
        <v>0</v>
      </c>
      <c r="W482" s="151"/>
    </row>
    <row r="483" spans="2:23" x14ac:dyDescent="0.25">
      <c r="B483" s="128" t="s">
        <v>261</v>
      </c>
      <c r="E483" s="128" t="s">
        <v>374</v>
      </c>
      <c r="S483" s="160">
        <v>111924.22</v>
      </c>
      <c r="T483" s="151"/>
      <c r="U483" s="160">
        <v>0</v>
      </c>
      <c r="V483" s="151"/>
      <c r="W483" s="151"/>
    </row>
    <row r="485" spans="2:23" x14ac:dyDescent="0.25">
      <c r="B485" s="128" t="s">
        <v>272</v>
      </c>
      <c r="E485" s="128" t="s">
        <v>399</v>
      </c>
    </row>
    <row r="486" spans="2:23" x14ac:dyDescent="0.25">
      <c r="C486" s="129" t="s">
        <v>744</v>
      </c>
      <c r="E486" s="129" t="s">
        <v>817</v>
      </c>
      <c r="I486" s="129" t="s">
        <v>387</v>
      </c>
      <c r="L486" s="129" t="s">
        <v>818</v>
      </c>
      <c r="P486" s="129" t="s">
        <v>819</v>
      </c>
      <c r="T486" s="135">
        <v>3684.02</v>
      </c>
      <c r="V486" s="156">
        <v>0</v>
      </c>
      <c r="W486" s="151"/>
    </row>
    <row r="487" spans="2:23" x14ac:dyDescent="0.25">
      <c r="C487" s="129" t="s">
        <v>752</v>
      </c>
      <c r="E487" s="129" t="s">
        <v>820</v>
      </c>
      <c r="I487" s="129" t="s">
        <v>387</v>
      </c>
      <c r="L487" s="129" t="s">
        <v>821</v>
      </c>
      <c r="P487" s="129" t="s">
        <v>822</v>
      </c>
      <c r="T487" s="135">
        <v>7145.53</v>
      </c>
      <c r="V487" s="156">
        <v>0</v>
      </c>
      <c r="W487" s="151"/>
    </row>
    <row r="488" spans="2:23" x14ac:dyDescent="0.25">
      <c r="B488" s="128" t="s">
        <v>272</v>
      </c>
      <c r="E488" s="128" t="s">
        <v>399</v>
      </c>
      <c r="S488" s="160">
        <v>10829.55</v>
      </c>
      <c r="T488" s="151"/>
      <c r="U488" s="160">
        <v>0</v>
      </c>
      <c r="V488" s="151"/>
      <c r="W488" s="151"/>
    </row>
    <row r="490" spans="2:23" x14ac:dyDescent="0.25">
      <c r="B490" s="128" t="s">
        <v>273</v>
      </c>
      <c r="E490" s="128" t="s">
        <v>314</v>
      </c>
    </row>
    <row r="491" spans="2:23" x14ac:dyDescent="0.25">
      <c r="C491" s="129" t="s">
        <v>455</v>
      </c>
      <c r="E491" s="129" t="s">
        <v>823</v>
      </c>
      <c r="I491" s="129" t="s">
        <v>315</v>
      </c>
      <c r="L491" s="129" t="s">
        <v>804</v>
      </c>
      <c r="P491" s="129" t="s">
        <v>824</v>
      </c>
      <c r="T491" s="135">
        <v>4.09</v>
      </c>
      <c r="V491" s="156">
        <v>0</v>
      </c>
      <c r="W491" s="151"/>
    </row>
    <row r="492" spans="2:23" x14ac:dyDescent="0.25">
      <c r="C492" s="129" t="s">
        <v>455</v>
      </c>
      <c r="E492" s="129" t="s">
        <v>825</v>
      </c>
      <c r="I492" s="129" t="s">
        <v>315</v>
      </c>
      <c r="L492" s="129" t="s">
        <v>804</v>
      </c>
      <c r="P492" s="129" t="s">
        <v>826</v>
      </c>
      <c r="T492" s="135">
        <v>66.31</v>
      </c>
      <c r="V492" s="156">
        <v>0</v>
      </c>
      <c r="W492" s="151"/>
    </row>
    <row r="493" spans="2:23" x14ac:dyDescent="0.25">
      <c r="B493" s="128" t="s">
        <v>273</v>
      </c>
      <c r="E493" s="128" t="s">
        <v>314</v>
      </c>
      <c r="S493" s="160">
        <v>70.400000000000006</v>
      </c>
      <c r="T493" s="151"/>
      <c r="U493" s="160">
        <v>0</v>
      </c>
      <c r="V493" s="151"/>
      <c r="W493" s="151"/>
    </row>
    <row r="494" spans="2:23" x14ac:dyDescent="0.25"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</row>
    <row r="495" spans="2:23" x14ac:dyDescent="0.25"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58">
        <v>122824.17000000001</v>
      </c>
      <c r="T495" s="159"/>
      <c r="U495" s="158">
        <v>0</v>
      </c>
      <c r="V495" s="159"/>
      <c r="W495" s="159"/>
    </row>
    <row r="496" spans="2:23" x14ac:dyDescent="0.25">
      <c r="B496" s="138"/>
      <c r="C496" s="138"/>
      <c r="D496" s="127" t="s">
        <v>316</v>
      </c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2">
        <v>122824.17000000001</v>
      </c>
      <c r="S496" s="138"/>
      <c r="T496" s="138"/>
      <c r="U496" s="138"/>
      <c r="V496" s="138"/>
      <c r="W496" s="138"/>
    </row>
    <row r="497" spans="2:23" x14ac:dyDescent="0.25"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</row>
    <row r="499" spans="2:23" x14ac:dyDescent="0.25">
      <c r="B499" s="131" t="s">
        <v>140</v>
      </c>
    </row>
    <row r="501" spans="2:23" x14ac:dyDescent="0.25">
      <c r="B501" s="128" t="s">
        <v>229</v>
      </c>
      <c r="E501" s="128" t="s">
        <v>367</v>
      </c>
    </row>
    <row r="502" spans="2:23" x14ac:dyDescent="0.25">
      <c r="C502" s="129" t="s">
        <v>795</v>
      </c>
      <c r="E502" s="129" t="s">
        <v>827</v>
      </c>
      <c r="I502" s="129" t="s">
        <v>315</v>
      </c>
      <c r="L502" s="129" t="s">
        <v>378</v>
      </c>
      <c r="P502" s="129" t="s">
        <v>254</v>
      </c>
      <c r="T502" s="135">
        <v>0</v>
      </c>
      <c r="V502" s="156">
        <v>12.82</v>
      </c>
      <c r="W502" s="151"/>
    </row>
    <row r="503" spans="2:23" x14ac:dyDescent="0.25">
      <c r="B503" s="128" t="s">
        <v>229</v>
      </c>
      <c r="E503" s="128" t="s">
        <v>367</v>
      </c>
      <c r="S503" s="160">
        <v>0</v>
      </c>
      <c r="T503" s="151"/>
      <c r="U503" s="160">
        <v>12.82</v>
      </c>
      <c r="V503" s="151"/>
      <c r="W503" s="151"/>
    </row>
    <row r="504" spans="2:23" x14ac:dyDescent="0.25"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</row>
    <row r="505" spans="2:23" x14ac:dyDescent="0.25"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58">
        <v>0</v>
      </c>
      <c r="T505" s="159"/>
      <c r="U505" s="158">
        <v>12.82</v>
      </c>
      <c r="V505" s="159"/>
      <c r="W505" s="159"/>
    </row>
    <row r="506" spans="2:23" x14ac:dyDescent="0.25">
      <c r="B506" s="138"/>
      <c r="C506" s="138"/>
      <c r="D506" s="127" t="s">
        <v>324</v>
      </c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2">
        <v>12.82</v>
      </c>
      <c r="S506" s="138"/>
      <c r="T506" s="138"/>
      <c r="U506" s="138"/>
      <c r="V506" s="138"/>
      <c r="W506" s="138"/>
    </row>
    <row r="507" spans="2:23" x14ac:dyDescent="0.25"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</row>
    <row r="508" spans="2:23" x14ac:dyDescent="0.25">
      <c r="B508" s="128" t="s">
        <v>311</v>
      </c>
      <c r="D508" s="128" t="s">
        <v>2</v>
      </c>
      <c r="O508" s="127" t="s">
        <v>168</v>
      </c>
      <c r="P508" s="138"/>
      <c r="Q508" s="138"/>
      <c r="R508" s="132">
        <v>-122811.35</v>
      </c>
    </row>
    <row r="509" spans="2:23" x14ac:dyDescent="0.25">
      <c r="O509" s="134"/>
      <c r="P509" s="134"/>
      <c r="Q509" s="134"/>
      <c r="R509" s="134"/>
    </row>
    <row r="510" spans="2:23" x14ac:dyDescent="0.25">
      <c r="B510" s="129" t="s">
        <v>451</v>
      </c>
    </row>
    <row r="512" spans="2:23" ht="24" customHeight="1" x14ac:dyDescent="0.25">
      <c r="B512" s="161" t="s">
        <v>641</v>
      </c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</row>
    <row r="513" spans="2:23" ht="18" x14ac:dyDescent="0.25">
      <c r="B513" s="124" t="s">
        <v>310</v>
      </c>
      <c r="S513" s="150" t="s">
        <v>828</v>
      </c>
      <c r="T513" s="151"/>
      <c r="U513" s="151"/>
      <c r="V513" s="151"/>
      <c r="W513" s="151"/>
    </row>
    <row r="514" spans="2:23" ht="15.75" thickBot="1" x14ac:dyDescent="0.3">
      <c r="B514" s="125" t="s">
        <v>431</v>
      </c>
      <c r="C514" s="139"/>
      <c r="D514" s="139"/>
      <c r="E514" s="139"/>
      <c r="F514" s="139"/>
      <c r="G514" s="139"/>
      <c r="H514" s="139"/>
      <c r="I514" s="139"/>
      <c r="J514" s="139"/>
      <c r="K514" s="139" t="s">
        <v>135</v>
      </c>
      <c r="L514" s="139"/>
      <c r="M514" s="139"/>
      <c r="N514" s="139"/>
      <c r="O514" s="139"/>
      <c r="P514" s="139" t="s">
        <v>432</v>
      </c>
      <c r="Q514" s="139" t="s">
        <v>433</v>
      </c>
      <c r="R514" s="139"/>
      <c r="S514" s="152" t="s">
        <v>136</v>
      </c>
      <c r="T514" s="153"/>
      <c r="U514" s="153"/>
      <c r="V514" s="153"/>
      <c r="W514" s="153"/>
    </row>
    <row r="515" spans="2:23" ht="15.75" thickTop="1" x14ac:dyDescent="0.25"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</row>
    <row r="516" spans="2:23" ht="15.75" x14ac:dyDescent="0.25">
      <c r="B516" s="141" t="s">
        <v>311</v>
      </c>
      <c r="F516" s="141" t="s">
        <v>435</v>
      </c>
    </row>
    <row r="518" spans="2:23" x14ac:dyDescent="0.25">
      <c r="B518" s="138"/>
      <c r="C518" s="127" t="s">
        <v>173</v>
      </c>
      <c r="D518" s="138"/>
      <c r="E518" s="127" t="s">
        <v>312</v>
      </c>
      <c r="F518" s="138"/>
      <c r="G518" s="138"/>
      <c r="H518" s="138"/>
      <c r="I518" s="127" t="s">
        <v>174</v>
      </c>
      <c r="J518" s="138"/>
      <c r="K518" s="138"/>
      <c r="L518" s="127" t="s">
        <v>175</v>
      </c>
      <c r="M518" s="138"/>
      <c r="N518" s="138"/>
      <c r="O518" s="138"/>
      <c r="P518" s="127" t="s">
        <v>176</v>
      </c>
      <c r="Q518" s="138"/>
      <c r="R518" s="138"/>
      <c r="S518" s="138"/>
      <c r="T518" s="137" t="s">
        <v>177</v>
      </c>
      <c r="U518" s="138"/>
      <c r="V518" s="154" t="s">
        <v>313</v>
      </c>
      <c r="W518" s="155"/>
    </row>
    <row r="519" spans="2:23" x14ac:dyDescent="0.25"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</row>
    <row r="520" spans="2:23" x14ac:dyDescent="0.25">
      <c r="B520" s="131" t="s">
        <v>139</v>
      </c>
    </row>
    <row r="522" spans="2:23" x14ac:dyDescent="0.25">
      <c r="B522" s="128" t="s">
        <v>261</v>
      </c>
      <c r="E522" s="128" t="s">
        <v>374</v>
      </c>
    </row>
    <row r="523" spans="2:23" x14ac:dyDescent="0.25">
      <c r="C523" s="129" t="s">
        <v>829</v>
      </c>
      <c r="E523" s="129" t="s">
        <v>830</v>
      </c>
      <c r="I523" s="129" t="s">
        <v>375</v>
      </c>
      <c r="L523" s="129" t="s">
        <v>376</v>
      </c>
      <c r="P523" s="129" t="s">
        <v>831</v>
      </c>
      <c r="T523" s="135">
        <v>1908</v>
      </c>
      <c r="V523" s="156">
        <v>0</v>
      </c>
      <c r="W523" s="151"/>
    </row>
    <row r="524" spans="2:23" x14ac:dyDescent="0.25">
      <c r="C524" s="129" t="s">
        <v>792</v>
      </c>
      <c r="E524" s="129" t="s">
        <v>793</v>
      </c>
      <c r="I524" s="129" t="s">
        <v>375</v>
      </c>
      <c r="L524" s="129" t="s">
        <v>427</v>
      </c>
      <c r="P524" s="129" t="s">
        <v>794</v>
      </c>
      <c r="T524" s="135">
        <v>24951.17</v>
      </c>
      <c r="V524" s="156">
        <v>0</v>
      </c>
      <c r="W524" s="151"/>
    </row>
    <row r="525" spans="2:23" x14ac:dyDescent="0.25">
      <c r="C525" s="129" t="s">
        <v>832</v>
      </c>
      <c r="E525" s="129" t="s">
        <v>833</v>
      </c>
      <c r="I525" s="129" t="s">
        <v>375</v>
      </c>
      <c r="L525" s="129" t="s">
        <v>376</v>
      </c>
      <c r="P525" s="129" t="s">
        <v>834</v>
      </c>
      <c r="T525" s="135">
        <v>2278</v>
      </c>
      <c r="V525" s="156">
        <v>0</v>
      </c>
      <c r="W525" s="151"/>
    </row>
    <row r="526" spans="2:23" x14ac:dyDescent="0.25">
      <c r="B526" s="128" t="s">
        <v>261</v>
      </c>
      <c r="E526" s="128" t="s">
        <v>374</v>
      </c>
      <c r="S526" s="160">
        <v>29137.17</v>
      </c>
      <c r="T526" s="151"/>
      <c r="U526" s="160">
        <v>0</v>
      </c>
      <c r="V526" s="151"/>
      <c r="W526" s="151"/>
    </row>
    <row r="527" spans="2:23" x14ac:dyDescent="0.25"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</row>
    <row r="528" spans="2:23" x14ac:dyDescent="0.25"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58">
        <v>29137.17</v>
      </c>
      <c r="T528" s="159"/>
      <c r="U528" s="158">
        <v>0</v>
      </c>
      <c r="V528" s="159"/>
      <c r="W528" s="159"/>
    </row>
    <row r="529" spans="2:23" x14ac:dyDescent="0.25">
      <c r="B529" s="138"/>
      <c r="C529" s="138"/>
      <c r="D529" s="127" t="s">
        <v>316</v>
      </c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2">
        <v>29137.17</v>
      </c>
      <c r="S529" s="138"/>
      <c r="T529" s="138"/>
      <c r="U529" s="138"/>
      <c r="V529" s="138"/>
      <c r="W529" s="138"/>
    </row>
    <row r="530" spans="2:23" x14ac:dyDescent="0.25"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</row>
    <row r="531" spans="2:23" x14ac:dyDescent="0.25">
      <c r="B531" s="128" t="s">
        <v>311</v>
      </c>
      <c r="D531" s="128" t="s">
        <v>435</v>
      </c>
      <c r="O531" s="127" t="s">
        <v>168</v>
      </c>
      <c r="P531" s="138"/>
      <c r="Q531" s="138"/>
      <c r="R531" s="132">
        <v>-29137.17</v>
      </c>
    </row>
    <row r="532" spans="2:23" x14ac:dyDescent="0.25">
      <c r="O532" s="134"/>
      <c r="P532" s="134"/>
      <c r="Q532" s="134"/>
      <c r="R532" s="134"/>
    </row>
    <row r="533" spans="2:23" x14ac:dyDescent="0.25">
      <c r="B533" s="129" t="s">
        <v>451</v>
      </c>
    </row>
    <row r="535" spans="2:23" ht="24" customHeight="1" x14ac:dyDescent="0.25">
      <c r="B535" s="161" t="s">
        <v>641</v>
      </c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</row>
    <row r="536" spans="2:23" ht="18" x14ac:dyDescent="0.25">
      <c r="B536" s="124" t="s">
        <v>310</v>
      </c>
      <c r="S536" s="150" t="s">
        <v>835</v>
      </c>
      <c r="T536" s="151"/>
      <c r="U536" s="151"/>
      <c r="V536" s="151"/>
      <c r="W536" s="151"/>
    </row>
    <row r="537" spans="2:23" ht="15.75" thickBot="1" x14ac:dyDescent="0.3">
      <c r="B537" s="125" t="s">
        <v>431</v>
      </c>
      <c r="C537" s="139"/>
      <c r="D537" s="139"/>
      <c r="E537" s="139"/>
      <c r="F537" s="139"/>
      <c r="G537" s="139"/>
      <c r="H537" s="139"/>
      <c r="I537" s="139"/>
      <c r="J537" s="139"/>
      <c r="K537" s="139" t="s">
        <v>135</v>
      </c>
      <c r="L537" s="139"/>
      <c r="M537" s="139"/>
      <c r="N537" s="139"/>
      <c r="O537" s="139"/>
      <c r="P537" s="139" t="s">
        <v>432</v>
      </c>
      <c r="Q537" s="139" t="s">
        <v>433</v>
      </c>
      <c r="R537" s="139"/>
      <c r="S537" s="152" t="s">
        <v>136</v>
      </c>
      <c r="T537" s="153"/>
      <c r="U537" s="153"/>
      <c r="V537" s="153"/>
      <c r="W537" s="153"/>
    </row>
    <row r="538" spans="2:23" ht="15.75" thickTop="1" x14ac:dyDescent="0.25"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</row>
    <row r="539" spans="2:23" ht="15.75" x14ac:dyDescent="0.25">
      <c r="B539" s="141" t="s">
        <v>311</v>
      </c>
      <c r="F539" s="141" t="s">
        <v>3</v>
      </c>
    </row>
    <row r="541" spans="2:23" x14ac:dyDescent="0.25">
      <c r="B541" s="138"/>
      <c r="C541" s="127" t="s">
        <v>173</v>
      </c>
      <c r="D541" s="138"/>
      <c r="E541" s="127" t="s">
        <v>312</v>
      </c>
      <c r="F541" s="138"/>
      <c r="G541" s="138"/>
      <c r="H541" s="138"/>
      <c r="I541" s="127" t="s">
        <v>174</v>
      </c>
      <c r="J541" s="138"/>
      <c r="K541" s="138"/>
      <c r="L541" s="127" t="s">
        <v>175</v>
      </c>
      <c r="M541" s="138"/>
      <c r="N541" s="138"/>
      <c r="O541" s="138"/>
      <c r="P541" s="127" t="s">
        <v>176</v>
      </c>
      <c r="Q541" s="138"/>
      <c r="R541" s="138"/>
      <c r="S541" s="138"/>
      <c r="T541" s="137" t="s">
        <v>177</v>
      </c>
      <c r="U541" s="138"/>
      <c r="V541" s="154" t="s">
        <v>313</v>
      </c>
      <c r="W541" s="155"/>
    </row>
    <row r="542" spans="2:23" x14ac:dyDescent="0.25"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</row>
    <row r="543" spans="2:23" x14ac:dyDescent="0.25">
      <c r="B543" s="131" t="s">
        <v>139</v>
      </c>
    </row>
    <row r="545" spans="2:23" x14ac:dyDescent="0.25">
      <c r="B545" s="128" t="s">
        <v>260</v>
      </c>
      <c r="E545" s="128" t="s">
        <v>403</v>
      </c>
    </row>
    <row r="546" spans="2:23" x14ac:dyDescent="0.25">
      <c r="C546" s="129" t="s">
        <v>836</v>
      </c>
      <c r="E546" s="129" t="s">
        <v>837</v>
      </c>
      <c r="I546" s="129" t="s">
        <v>375</v>
      </c>
      <c r="L546" s="129" t="s">
        <v>838</v>
      </c>
      <c r="P546" s="129" t="s">
        <v>839</v>
      </c>
      <c r="T546" s="135">
        <v>30726.940000000002</v>
      </c>
      <c r="V546" s="156">
        <v>0</v>
      </c>
      <c r="W546" s="151"/>
    </row>
    <row r="547" spans="2:23" x14ac:dyDescent="0.25">
      <c r="C547" s="129" t="s">
        <v>840</v>
      </c>
      <c r="E547" s="129" t="s">
        <v>841</v>
      </c>
      <c r="I547" s="129" t="s">
        <v>387</v>
      </c>
      <c r="L547" s="129" t="s">
        <v>842</v>
      </c>
      <c r="P547" s="129" t="s">
        <v>843</v>
      </c>
      <c r="T547" s="135">
        <v>5299.8</v>
      </c>
      <c r="V547" s="156">
        <v>0</v>
      </c>
      <c r="W547" s="151"/>
    </row>
    <row r="548" spans="2:23" x14ac:dyDescent="0.25">
      <c r="B548" s="128" t="s">
        <v>260</v>
      </c>
      <c r="E548" s="128" t="s">
        <v>403</v>
      </c>
      <c r="S548" s="160">
        <v>36026.74</v>
      </c>
      <c r="T548" s="151"/>
      <c r="U548" s="160">
        <v>0</v>
      </c>
      <c r="V548" s="151"/>
      <c r="W548" s="151"/>
    </row>
    <row r="550" spans="2:23" x14ac:dyDescent="0.25">
      <c r="B550" s="128" t="s">
        <v>261</v>
      </c>
      <c r="E550" s="128" t="s">
        <v>374</v>
      </c>
    </row>
    <row r="551" spans="2:23" x14ac:dyDescent="0.25">
      <c r="C551" s="129" t="s">
        <v>792</v>
      </c>
      <c r="E551" s="129" t="s">
        <v>793</v>
      </c>
      <c r="I551" s="129" t="s">
        <v>375</v>
      </c>
      <c r="L551" s="129" t="s">
        <v>427</v>
      </c>
      <c r="P551" s="129" t="s">
        <v>794</v>
      </c>
      <c r="T551" s="135">
        <v>2981.4900000000002</v>
      </c>
      <c r="V551" s="156">
        <v>0</v>
      </c>
      <c r="W551" s="151"/>
    </row>
    <row r="552" spans="2:23" x14ac:dyDescent="0.25">
      <c r="C552" s="129" t="s">
        <v>844</v>
      </c>
      <c r="E552" s="129" t="s">
        <v>845</v>
      </c>
      <c r="I552" s="129" t="s">
        <v>375</v>
      </c>
      <c r="L552" s="129" t="s">
        <v>846</v>
      </c>
      <c r="P552" s="129" t="s">
        <v>847</v>
      </c>
      <c r="T552" s="135">
        <v>29607</v>
      </c>
      <c r="V552" s="156">
        <v>0</v>
      </c>
      <c r="W552" s="151"/>
    </row>
    <row r="553" spans="2:23" x14ac:dyDescent="0.25">
      <c r="B553" s="128" t="s">
        <v>261</v>
      </c>
      <c r="E553" s="128" t="s">
        <v>374</v>
      </c>
      <c r="S553" s="160">
        <v>32588.49</v>
      </c>
      <c r="T553" s="151"/>
      <c r="U553" s="160">
        <v>0</v>
      </c>
      <c r="V553" s="151"/>
      <c r="W553" s="151"/>
    </row>
    <row r="554" spans="2:23" x14ac:dyDescent="0.25"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</row>
    <row r="555" spans="2:23" x14ac:dyDescent="0.25"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58">
        <v>68615.23</v>
      </c>
      <c r="T555" s="159"/>
      <c r="U555" s="158">
        <v>0</v>
      </c>
      <c r="V555" s="159"/>
      <c r="W555" s="159"/>
    </row>
    <row r="556" spans="2:23" x14ac:dyDescent="0.25">
      <c r="B556" s="138"/>
      <c r="C556" s="138"/>
      <c r="D556" s="127" t="s">
        <v>316</v>
      </c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2">
        <v>68615.23</v>
      </c>
      <c r="S556" s="138"/>
      <c r="T556" s="138"/>
      <c r="U556" s="138"/>
      <c r="V556" s="138"/>
      <c r="W556" s="138"/>
    </row>
    <row r="557" spans="2:23" x14ac:dyDescent="0.25"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</row>
    <row r="559" spans="2:23" x14ac:dyDescent="0.25">
      <c r="B559" s="131" t="s">
        <v>140</v>
      </c>
    </row>
    <row r="561" spans="2:23" x14ac:dyDescent="0.25">
      <c r="B561" s="128" t="s">
        <v>229</v>
      </c>
      <c r="E561" s="128" t="s">
        <v>367</v>
      </c>
    </row>
    <row r="562" spans="2:23" x14ac:dyDescent="0.25">
      <c r="C562" s="129" t="s">
        <v>848</v>
      </c>
      <c r="E562" s="129" t="s">
        <v>849</v>
      </c>
      <c r="I562" s="129" t="s">
        <v>327</v>
      </c>
      <c r="L562" s="129" t="s">
        <v>378</v>
      </c>
      <c r="P562" s="129" t="s">
        <v>254</v>
      </c>
      <c r="T562" s="135">
        <v>0</v>
      </c>
      <c r="V562" s="156">
        <v>74.69</v>
      </c>
      <c r="W562" s="151"/>
    </row>
    <row r="563" spans="2:23" x14ac:dyDescent="0.25">
      <c r="B563" s="128" t="s">
        <v>229</v>
      </c>
      <c r="E563" s="128" t="s">
        <v>367</v>
      </c>
      <c r="S563" s="160">
        <v>0</v>
      </c>
      <c r="T563" s="151"/>
      <c r="U563" s="160">
        <v>74.69</v>
      </c>
      <c r="V563" s="151"/>
      <c r="W563" s="151"/>
    </row>
    <row r="564" spans="2:23" x14ac:dyDescent="0.25"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</row>
    <row r="565" spans="2:23" x14ac:dyDescent="0.25"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58">
        <v>0</v>
      </c>
      <c r="T565" s="159"/>
      <c r="U565" s="158">
        <v>74.69</v>
      </c>
      <c r="V565" s="159"/>
      <c r="W565" s="159"/>
    </row>
    <row r="566" spans="2:23" x14ac:dyDescent="0.25">
      <c r="B566" s="138"/>
      <c r="C566" s="138"/>
      <c r="D566" s="127" t="s">
        <v>324</v>
      </c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2">
        <v>74.69</v>
      </c>
      <c r="S566" s="138"/>
      <c r="T566" s="138"/>
      <c r="U566" s="138"/>
      <c r="V566" s="138"/>
      <c r="W566" s="138"/>
    </row>
    <row r="567" spans="2:23" x14ac:dyDescent="0.25"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</row>
    <row r="568" spans="2:23" x14ac:dyDescent="0.25">
      <c r="B568" s="128" t="s">
        <v>311</v>
      </c>
      <c r="D568" s="128" t="s">
        <v>3</v>
      </c>
      <c r="O568" s="127" t="s">
        <v>168</v>
      </c>
      <c r="P568" s="138"/>
      <c r="Q568" s="138"/>
      <c r="R568" s="132">
        <v>-68540.539999999994</v>
      </c>
    </row>
    <row r="569" spans="2:23" x14ac:dyDescent="0.25">
      <c r="O569" s="134"/>
      <c r="P569" s="134"/>
      <c r="Q569" s="134"/>
      <c r="R569" s="134"/>
    </row>
    <row r="570" spans="2:23" x14ac:dyDescent="0.25">
      <c r="B570" s="129" t="s">
        <v>451</v>
      </c>
    </row>
    <row r="572" spans="2:23" ht="24" customHeight="1" x14ac:dyDescent="0.25">
      <c r="B572" s="161" t="s">
        <v>641</v>
      </c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</row>
    <row r="573" spans="2:23" ht="18" x14ac:dyDescent="0.25">
      <c r="B573" s="124" t="s">
        <v>310</v>
      </c>
      <c r="S573" s="150" t="s">
        <v>850</v>
      </c>
      <c r="T573" s="151"/>
      <c r="U573" s="151"/>
      <c r="V573" s="151"/>
      <c r="W573" s="151"/>
    </row>
    <row r="574" spans="2:23" ht="15.75" thickBot="1" x14ac:dyDescent="0.3">
      <c r="B574" s="125" t="s">
        <v>431</v>
      </c>
      <c r="C574" s="139"/>
      <c r="D574" s="139"/>
      <c r="E574" s="139"/>
      <c r="F574" s="139"/>
      <c r="G574" s="139"/>
      <c r="H574" s="139"/>
      <c r="I574" s="139"/>
      <c r="J574" s="139"/>
      <c r="K574" s="139" t="s">
        <v>135</v>
      </c>
      <c r="L574" s="139"/>
      <c r="M574" s="139"/>
      <c r="N574" s="139"/>
      <c r="O574" s="139"/>
      <c r="P574" s="139" t="s">
        <v>432</v>
      </c>
      <c r="Q574" s="139" t="s">
        <v>433</v>
      </c>
      <c r="R574" s="139"/>
      <c r="S574" s="152" t="s">
        <v>136</v>
      </c>
      <c r="T574" s="153"/>
      <c r="U574" s="153"/>
      <c r="V574" s="153"/>
      <c r="W574" s="153"/>
    </row>
    <row r="575" spans="2:23" ht="15.75" thickTop="1" x14ac:dyDescent="0.25"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</row>
    <row r="576" spans="2:23" ht="15.75" x14ac:dyDescent="0.25">
      <c r="B576" s="141" t="s">
        <v>311</v>
      </c>
      <c r="F576" s="141" t="s">
        <v>437</v>
      </c>
    </row>
    <row r="578" spans="2:23" x14ac:dyDescent="0.25">
      <c r="B578" s="138"/>
      <c r="C578" s="127" t="s">
        <v>173</v>
      </c>
      <c r="D578" s="138"/>
      <c r="E578" s="127" t="s">
        <v>312</v>
      </c>
      <c r="F578" s="138"/>
      <c r="G578" s="138"/>
      <c r="H578" s="138"/>
      <c r="I578" s="127" t="s">
        <v>174</v>
      </c>
      <c r="J578" s="138"/>
      <c r="K578" s="138"/>
      <c r="L578" s="127" t="s">
        <v>175</v>
      </c>
      <c r="M578" s="138"/>
      <c r="N578" s="138"/>
      <c r="O578" s="138"/>
      <c r="P578" s="127" t="s">
        <v>176</v>
      </c>
      <c r="Q578" s="138"/>
      <c r="R578" s="138"/>
      <c r="S578" s="138"/>
      <c r="T578" s="137" t="s">
        <v>177</v>
      </c>
      <c r="U578" s="138"/>
      <c r="V578" s="154" t="s">
        <v>313</v>
      </c>
      <c r="W578" s="155"/>
    </row>
    <row r="579" spans="2:23" x14ac:dyDescent="0.25"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</row>
    <row r="580" spans="2:23" x14ac:dyDescent="0.25">
      <c r="B580" s="131" t="s">
        <v>139</v>
      </c>
    </row>
    <row r="582" spans="2:23" x14ac:dyDescent="0.25">
      <c r="B582" s="128" t="s">
        <v>261</v>
      </c>
      <c r="E582" s="128" t="s">
        <v>374</v>
      </c>
    </row>
    <row r="583" spans="2:23" x14ac:dyDescent="0.25">
      <c r="C583" s="129" t="s">
        <v>851</v>
      </c>
      <c r="E583" s="129" t="s">
        <v>852</v>
      </c>
      <c r="I583" s="129" t="s">
        <v>375</v>
      </c>
      <c r="L583" s="129" t="s">
        <v>257</v>
      </c>
      <c r="P583" s="129" t="s">
        <v>853</v>
      </c>
      <c r="T583" s="135">
        <v>4909.3999999999996</v>
      </c>
      <c r="V583" s="156">
        <v>0</v>
      </c>
      <c r="W583" s="151"/>
    </row>
    <row r="584" spans="2:23" x14ac:dyDescent="0.25">
      <c r="B584" s="128" t="s">
        <v>261</v>
      </c>
      <c r="E584" s="128" t="s">
        <v>374</v>
      </c>
      <c r="S584" s="160">
        <v>4909.3999999999996</v>
      </c>
      <c r="T584" s="151"/>
      <c r="U584" s="160">
        <v>0</v>
      </c>
      <c r="V584" s="151"/>
      <c r="W584" s="151"/>
    </row>
    <row r="586" spans="2:23" x14ac:dyDescent="0.25">
      <c r="B586" s="128" t="s">
        <v>273</v>
      </c>
      <c r="E586" s="128" t="s">
        <v>314</v>
      </c>
    </row>
    <row r="587" spans="2:23" x14ac:dyDescent="0.25">
      <c r="C587" s="129" t="s">
        <v>455</v>
      </c>
      <c r="E587" s="129" t="s">
        <v>854</v>
      </c>
      <c r="I587" s="129" t="s">
        <v>315</v>
      </c>
      <c r="L587" s="129" t="s">
        <v>257</v>
      </c>
      <c r="P587" s="129" t="s">
        <v>855</v>
      </c>
      <c r="T587" s="135">
        <v>60.56</v>
      </c>
      <c r="V587" s="156">
        <v>0</v>
      </c>
      <c r="W587" s="151"/>
    </row>
    <row r="588" spans="2:23" x14ac:dyDescent="0.25">
      <c r="B588" s="128" t="s">
        <v>273</v>
      </c>
      <c r="E588" s="128" t="s">
        <v>314</v>
      </c>
      <c r="S588" s="160">
        <v>60.56</v>
      </c>
      <c r="T588" s="151"/>
      <c r="U588" s="160">
        <v>0</v>
      </c>
      <c r="V588" s="151"/>
      <c r="W588" s="151"/>
    </row>
    <row r="589" spans="2:23" x14ac:dyDescent="0.25"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</row>
    <row r="590" spans="2:23" x14ac:dyDescent="0.25"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58">
        <v>4969.96</v>
      </c>
      <c r="T590" s="159"/>
      <c r="U590" s="158">
        <v>0</v>
      </c>
      <c r="V590" s="159"/>
      <c r="W590" s="159"/>
    </row>
    <row r="591" spans="2:23" x14ac:dyDescent="0.25">
      <c r="B591" s="138"/>
      <c r="C591" s="138"/>
      <c r="D591" s="127" t="s">
        <v>316</v>
      </c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2">
        <v>4969.96</v>
      </c>
      <c r="S591" s="138"/>
      <c r="T591" s="138"/>
      <c r="U591" s="138"/>
      <c r="V591" s="138"/>
      <c r="W591" s="138"/>
    </row>
    <row r="592" spans="2:23" x14ac:dyDescent="0.25"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</row>
    <row r="593" spans="2:23" x14ac:dyDescent="0.25">
      <c r="B593" s="128" t="s">
        <v>311</v>
      </c>
      <c r="D593" s="128" t="s">
        <v>437</v>
      </c>
      <c r="O593" s="127" t="s">
        <v>168</v>
      </c>
      <c r="P593" s="138"/>
      <c r="Q593" s="138"/>
      <c r="R593" s="132">
        <v>-4969.96</v>
      </c>
    </row>
    <row r="594" spans="2:23" x14ac:dyDescent="0.25">
      <c r="O594" s="134"/>
      <c r="P594" s="134"/>
      <c r="Q594" s="134"/>
      <c r="R594" s="134"/>
    </row>
    <row r="595" spans="2:23" x14ac:dyDescent="0.25">
      <c r="B595" s="129" t="s">
        <v>451</v>
      </c>
    </row>
    <row r="597" spans="2:23" ht="24" customHeight="1" x14ac:dyDescent="0.25">
      <c r="B597" s="161" t="s">
        <v>641</v>
      </c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</row>
    <row r="598" spans="2:23" ht="18" x14ac:dyDescent="0.25">
      <c r="B598" s="124" t="s">
        <v>310</v>
      </c>
      <c r="S598" s="150" t="s">
        <v>856</v>
      </c>
      <c r="T598" s="151"/>
      <c r="U598" s="151"/>
      <c r="V598" s="151"/>
      <c r="W598" s="151"/>
    </row>
    <row r="599" spans="2:23" ht="15.75" thickBot="1" x14ac:dyDescent="0.3">
      <c r="B599" s="125" t="s">
        <v>431</v>
      </c>
      <c r="C599" s="139"/>
      <c r="D599" s="139"/>
      <c r="E599" s="139"/>
      <c r="F599" s="139"/>
      <c r="G599" s="139"/>
      <c r="H599" s="139"/>
      <c r="I599" s="139"/>
      <c r="J599" s="139"/>
      <c r="K599" s="139" t="s">
        <v>135</v>
      </c>
      <c r="L599" s="139"/>
      <c r="M599" s="139"/>
      <c r="N599" s="139"/>
      <c r="O599" s="139"/>
      <c r="P599" s="139" t="s">
        <v>432</v>
      </c>
      <c r="Q599" s="139" t="s">
        <v>433</v>
      </c>
      <c r="R599" s="139"/>
      <c r="S599" s="152" t="s">
        <v>136</v>
      </c>
      <c r="T599" s="153"/>
      <c r="U599" s="153"/>
      <c r="V599" s="153"/>
      <c r="W599" s="153"/>
    </row>
    <row r="600" spans="2:23" ht="15.75" thickTop="1" x14ac:dyDescent="0.25"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</row>
    <row r="601" spans="2:23" ht="15.75" x14ac:dyDescent="0.25">
      <c r="B601" s="141" t="s">
        <v>311</v>
      </c>
      <c r="F601" s="141" t="s">
        <v>4</v>
      </c>
    </row>
    <row r="603" spans="2:23" x14ac:dyDescent="0.25">
      <c r="B603" s="138"/>
      <c r="C603" s="127" t="s">
        <v>173</v>
      </c>
      <c r="D603" s="138"/>
      <c r="E603" s="127" t="s">
        <v>312</v>
      </c>
      <c r="F603" s="138"/>
      <c r="G603" s="138"/>
      <c r="H603" s="138"/>
      <c r="I603" s="127" t="s">
        <v>174</v>
      </c>
      <c r="J603" s="138"/>
      <c r="K603" s="138"/>
      <c r="L603" s="127" t="s">
        <v>175</v>
      </c>
      <c r="M603" s="138"/>
      <c r="N603" s="138"/>
      <c r="O603" s="138"/>
      <c r="P603" s="127" t="s">
        <v>176</v>
      </c>
      <c r="Q603" s="138"/>
      <c r="R603" s="138"/>
      <c r="S603" s="138"/>
      <c r="T603" s="137" t="s">
        <v>177</v>
      </c>
      <c r="U603" s="138"/>
      <c r="V603" s="154" t="s">
        <v>313</v>
      </c>
      <c r="W603" s="155"/>
    </row>
    <row r="604" spans="2:23" x14ac:dyDescent="0.25"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</row>
    <row r="605" spans="2:23" x14ac:dyDescent="0.25">
      <c r="B605" s="131" t="s">
        <v>139</v>
      </c>
    </row>
    <row r="607" spans="2:23" x14ac:dyDescent="0.25">
      <c r="B607" s="128" t="s">
        <v>261</v>
      </c>
      <c r="E607" s="128" t="s">
        <v>374</v>
      </c>
    </row>
    <row r="608" spans="2:23" x14ac:dyDescent="0.25">
      <c r="C608" s="129" t="s">
        <v>857</v>
      </c>
      <c r="E608" s="129" t="s">
        <v>858</v>
      </c>
      <c r="I608" s="129" t="s">
        <v>375</v>
      </c>
      <c r="L608" s="129" t="s">
        <v>380</v>
      </c>
      <c r="P608" s="129" t="s">
        <v>859</v>
      </c>
      <c r="T608" s="135">
        <v>306</v>
      </c>
      <c r="V608" s="156">
        <v>0</v>
      </c>
      <c r="W608" s="151"/>
    </row>
    <row r="609" spans="3:23" x14ac:dyDescent="0.25">
      <c r="C609" s="129" t="s">
        <v>829</v>
      </c>
      <c r="E609" s="129" t="s">
        <v>860</v>
      </c>
      <c r="I609" s="129" t="s">
        <v>375</v>
      </c>
      <c r="L609" s="129" t="s">
        <v>861</v>
      </c>
      <c r="P609" s="129" t="s">
        <v>862</v>
      </c>
      <c r="T609" s="135">
        <v>1050</v>
      </c>
      <c r="V609" s="156">
        <v>0</v>
      </c>
      <c r="W609" s="151"/>
    </row>
    <row r="610" spans="3:23" x14ac:dyDescent="0.25">
      <c r="C610" s="129" t="s">
        <v>829</v>
      </c>
      <c r="E610" s="129" t="s">
        <v>863</v>
      </c>
      <c r="I610" s="129" t="s">
        <v>375</v>
      </c>
      <c r="L610" s="129" t="s">
        <v>380</v>
      </c>
      <c r="P610" s="129" t="s">
        <v>864</v>
      </c>
      <c r="T610" s="135">
        <v>1464</v>
      </c>
      <c r="V610" s="156">
        <v>0</v>
      </c>
      <c r="W610" s="151"/>
    </row>
    <row r="611" spans="3:23" x14ac:dyDescent="0.25">
      <c r="C611" s="129" t="s">
        <v>865</v>
      </c>
      <c r="E611" s="129" t="s">
        <v>866</v>
      </c>
      <c r="I611" s="129" t="s">
        <v>375</v>
      </c>
      <c r="L611" s="129" t="s">
        <v>379</v>
      </c>
      <c r="P611" s="129" t="s">
        <v>862</v>
      </c>
      <c r="T611" s="135">
        <v>2280</v>
      </c>
      <c r="V611" s="156">
        <v>0</v>
      </c>
      <c r="W611" s="151"/>
    </row>
    <row r="612" spans="3:23" x14ac:dyDescent="0.25">
      <c r="C612" s="129" t="s">
        <v>865</v>
      </c>
      <c r="E612" s="129" t="s">
        <v>867</v>
      </c>
      <c r="I612" s="129" t="s">
        <v>375</v>
      </c>
      <c r="L612" s="129" t="s">
        <v>868</v>
      </c>
      <c r="P612" s="129" t="s">
        <v>869</v>
      </c>
      <c r="T612" s="135">
        <v>3072.5</v>
      </c>
      <c r="V612" s="156">
        <v>0</v>
      </c>
      <c r="W612" s="151"/>
    </row>
    <row r="613" spans="3:23" x14ac:dyDescent="0.25">
      <c r="C613" s="129" t="s">
        <v>870</v>
      </c>
      <c r="E613" s="129" t="s">
        <v>871</v>
      </c>
      <c r="I613" s="129" t="s">
        <v>375</v>
      </c>
      <c r="L613" s="129" t="s">
        <v>872</v>
      </c>
      <c r="P613" s="129" t="s">
        <v>873</v>
      </c>
      <c r="T613" s="135">
        <v>4518</v>
      </c>
      <c r="V613" s="156">
        <v>0</v>
      </c>
      <c r="W613" s="151"/>
    </row>
    <row r="614" spans="3:23" x14ac:dyDescent="0.25">
      <c r="C614" s="129" t="s">
        <v>672</v>
      </c>
      <c r="E614" s="129" t="s">
        <v>874</v>
      </c>
      <c r="I614" s="129" t="s">
        <v>375</v>
      </c>
      <c r="L614" s="129" t="s">
        <v>380</v>
      </c>
      <c r="P614" s="129" t="s">
        <v>875</v>
      </c>
      <c r="T614" s="135">
        <v>1692</v>
      </c>
      <c r="V614" s="156">
        <v>0</v>
      </c>
      <c r="W614" s="151"/>
    </row>
    <row r="615" spans="3:23" x14ac:dyDescent="0.25">
      <c r="C615" s="129" t="s">
        <v>832</v>
      </c>
      <c r="E615" s="129" t="s">
        <v>876</v>
      </c>
      <c r="I615" s="129" t="s">
        <v>375</v>
      </c>
      <c r="L615" s="129" t="s">
        <v>877</v>
      </c>
      <c r="P615" s="129" t="s">
        <v>878</v>
      </c>
      <c r="T615" s="135">
        <v>2545.69</v>
      </c>
      <c r="V615" s="156">
        <v>0</v>
      </c>
      <c r="W615" s="151"/>
    </row>
    <row r="616" spans="3:23" x14ac:dyDescent="0.25">
      <c r="C616" s="129" t="s">
        <v>832</v>
      </c>
      <c r="E616" s="129" t="s">
        <v>879</v>
      </c>
      <c r="I616" s="129" t="s">
        <v>375</v>
      </c>
      <c r="L616" s="129" t="s">
        <v>880</v>
      </c>
      <c r="P616" s="129" t="s">
        <v>881</v>
      </c>
      <c r="T616" s="135">
        <v>2949</v>
      </c>
      <c r="V616" s="156">
        <v>0</v>
      </c>
      <c r="W616" s="151"/>
    </row>
    <row r="617" spans="3:23" x14ac:dyDescent="0.25">
      <c r="C617" s="129" t="s">
        <v>832</v>
      </c>
      <c r="E617" s="129" t="s">
        <v>882</v>
      </c>
      <c r="I617" s="129" t="s">
        <v>375</v>
      </c>
      <c r="L617" s="129" t="s">
        <v>258</v>
      </c>
      <c r="P617" s="129" t="s">
        <v>883</v>
      </c>
      <c r="T617" s="135">
        <v>2317.7199999999998</v>
      </c>
      <c r="V617" s="156">
        <v>0</v>
      </c>
      <c r="W617" s="151"/>
    </row>
    <row r="618" spans="3:23" x14ac:dyDescent="0.25">
      <c r="C618" s="129" t="s">
        <v>832</v>
      </c>
      <c r="E618" s="129" t="s">
        <v>884</v>
      </c>
      <c r="I618" s="129" t="s">
        <v>375</v>
      </c>
      <c r="L618" s="129" t="s">
        <v>380</v>
      </c>
      <c r="P618" s="129" t="s">
        <v>834</v>
      </c>
      <c r="T618" s="135">
        <v>930</v>
      </c>
      <c r="V618" s="156">
        <v>0</v>
      </c>
      <c r="W618" s="151"/>
    </row>
    <row r="619" spans="3:23" x14ac:dyDescent="0.25">
      <c r="C619" s="129" t="s">
        <v>851</v>
      </c>
      <c r="E619" s="129" t="s">
        <v>885</v>
      </c>
      <c r="I619" s="129" t="s">
        <v>375</v>
      </c>
      <c r="L619" s="129" t="s">
        <v>379</v>
      </c>
      <c r="P619" s="129" t="s">
        <v>886</v>
      </c>
      <c r="T619" s="135">
        <v>2241</v>
      </c>
      <c r="V619" s="156">
        <v>0</v>
      </c>
      <c r="W619" s="151"/>
    </row>
    <row r="620" spans="3:23" x14ac:dyDescent="0.25">
      <c r="C620" s="129" t="s">
        <v>795</v>
      </c>
      <c r="E620" s="129" t="s">
        <v>887</v>
      </c>
      <c r="I620" s="129" t="s">
        <v>375</v>
      </c>
      <c r="L620" s="129" t="s">
        <v>379</v>
      </c>
      <c r="P620" s="129" t="s">
        <v>888</v>
      </c>
      <c r="T620" s="135">
        <v>4037</v>
      </c>
      <c r="V620" s="156">
        <v>0</v>
      </c>
      <c r="W620" s="151"/>
    </row>
    <row r="621" spans="3:23" x14ac:dyDescent="0.25">
      <c r="C621" s="129" t="s">
        <v>798</v>
      </c>
      <c r="E621" s="129" t="s">
        <v>889</v>
      </c>
      <c r="I621" s="129" t="s">
        <v>375</v>
      </c>
      <c r="L621" s="129" t="s">
        <v>379</v>
      </c>
      <c r="P621" s="129" t="s">
        <v>890</v>
      </c>
      <c r="T621" s="135">
        <v>7586</v>
      </c>
      <c r="V621" s="156">
        <v>0</v>
      </c>
      <c r="W621" s="151"/>
    </row>
    <row r="622" spans="3:23" x14ac:dyDescent="0.25">
      <c r="C622" s="129" t="s">
        <v>891</v>
      </c>
      <c r="E622" s="129" t="s">
        <v>892</v>
      </c>
      <c r="I622" s="129" t="s">
        <v>375</v>
      </c>
      <c r="L622" s="129" t="s">
        <v>380</v>
      </c>
      <c r="P622" s="129" t="s">
        <v>893</v>
      </c>
      <c r="T622" s="135">
        <v>630</v>
      </c>
      <c r="V622" s="156">
        <v>0</v>
      </c>
      <c r="W622" s="151"/>
    </row>
    <row r="623" spans="3:23" x14ac:dyDescent="0.25">
      <c r="C623" s="129" t="s">
        <v>894</v>
      </c>
      <c r="E623" s="129" t="s">
        <v>895</v>
      </c>
      <c r="I623" s="129" t="s">
        <v>375</v>
      </c>
      <c r="L623" s="129" t="s">
        <v>258</v>
      </c>
      <c r="P623" s="129" t="s">
        <v>896</v>
      </c>
      <c r="T623" s="135">
        <v>1167.02</v>
      </c>
      <c r="V623" s="156">
        <v>0</v>
      </c>
      <c r="W623" s="151"/>
    </row>
    <row r="624" spans="3:23" x14ac:dyDescent="0.25">
      <c r="C624" s="129" t="s">
        <v>897</v>
      </c>
      <c r="E624" s="129" t="s">
        <v>898</v>
      </c>
      <c r="I624" s="129" t="s">
        <v>375</v>
      </c>
      <c r="L624" s="129" t="s">
        <v>379</v>
      </c>
      <c r="P624" s="129" t="s">
        <v>899</v>
      </c>
      <c r="T624" s="135">
        <v>12318</v>
      </c>
      <c r="V624" s="156">
        <v>0</v>
      </c>
      <c r="W624" s="151"/>
    </row>
    <row r="625" spans="2:23" x14ac:dyDescent="0.25">
      <c r="C625" s="129" t="s">
        <v>900</v>
      </c>
      <c r="E625" s="129" t="s">
        <v>901</v>
      </c>
      <c r="I625" s="129" t="s">
        <v>375</v>
      </c>
      <c r="L625" s="129" t="s">
        <v>880</v>
      </c>
      <c r="P625" s="129" t="s">
        <v>902</v>
      </c>
      <c r="T625" s="135">
        <v>4871</v>
      </c>
      <c r="V625" s="156">
        <v>0</v>
      </c>
      <c r="W625" s="151"/>
    </row>
    <row r="626" spans="2:23" x14ac:dyDescent="0.25">
      <c r="C626" s="129" t="s">
        <v>903</v>
      </c>
      <c r="E626" s="129" t="s">
        <v>904</v>
      </c>
      <c r="I626" s="129" t="s">
        <v>375</v>
      </c>
      <c r="L626" s="129" t="s">
        <v>258</v>
      </c>
      <c r="P626" s="129" t="s">
        <v>905</v>
      </c>
      <c r="T626" s="135">
        <v>5420.71</v>
      </c>
      <c r="V626" s="156">
        <v>0</v>
      </c>
      <c r="W626" s="151"/>
    </row>
    <row r="627" spans="2:23" x14ac:dyDescent="0.25">
      <c r="B627" s="128" t="s">
        <v>261</v>
      </c>
      <c r="E627" s="128" t="s">
        <v>374</v>
      </c>
      <c r="S627" s="160">
        <v>61395.64</v>
      </c>
      <c r="T627" s="151"/>
      <c r="U627" s="160">
        <v>0</v>
      </c>
      <c r="V627" s="151"/>
      <c r="W627" s="151"/>
    </row>
    <row r="629" spans="2:23" x14ac:dyDescent="0.25">
      <c r="B629" s="128" t="s">
        <v>272</v>
      </c>
      <c r="E629" s="128" t="s">
        <v>399</v>
      </c>
    </row>
    <row r="630" spans="2:23" x14ac:dyDescent="0.25">
      <c r="C630" s="129" t="s">
        <v>906</v>
      </c>
      <c r="E630" s="129" t="s">
        <v>907</v>
      </c>
      <c r="I630" s="129" t="s">
        <v>387</v>
      </c>
      <c r="L630" s="129" t="s">
        <v>388</v>
      </c>
      <c r="P630" s="129" t="s">
        <v>908</v>
      </c>
      <c r="T630" s="135">
        <v>52000</v>
      </c>
      <c r="V630" s="156">
        <v>0</v>
      </c>
      <c r="W630" s="151"/>
    </row>
    <row r="631" spans="2:23" x14ac:dyDescent="0.25">
      <c r="B631" s="128" t="s">
        <v>272</v>
      </c>
      <c r="E631" s="128" t="s">
        <v>399</v>
      </c>
      <c r="S631" s="160">
        <v>52000</v>
      </c>
      <c r="T631" s="151"/>
      <c r="U631" s="160">
        <v>0</v>
      </c>
      <c r="V631" s="151"/>
      <c r="W631" s="151"/>
    </row>
    <row r="633" spans="2:23" x14ac:dyDescent="0.25">
      <c r="B633" s="128" t="s">
        <v>273</v>
      </c>
      <c r="E633" s="128" t="s">
        <v>314</v>
      </c>
    </row>
    <row r="634" spans="2:23" x14ac:dyDescent="0.25">
      <c r="C634" s="129" t="s">
        <v>455</v>
      </c>
      <c r="E634" s="129" t="s">
        <v>909</v>
      </c>
      <c r="I634" s="129" t="s">
        <v>315</v>
      </c>
      <c r="L634" s="129" t="s">
        <v>258</v>
      </c>
      <c r="P634" s="129" t="s">
        <v>910</v>
      </c>
      <c r="T634" s="135">
        <v>66.86999999999999</v>
      </c>
      <c r="V634" s="156">
        <v>0</v>
      </c>
      <c r="W634" s="151"/>
    </row>
    <row r="635" spans="2:23" x14ac:dyDescent="0.25">
      <c r="B635" s="128" t="s">
        <v>273</v>
      </c>
      <c r="E635" s="128" t="s">
        <v>314</v>
      </c>
      <c r="S635" s="160">
        <v>66.86999999999999</v>
      </c>
      <c r="T635" s="151"/>
      <c r="U635" s="160">
        <v>0</v>
      </c>
      <c r="V635" s="151"/>
      <c r="W635" s="151"/>
    </row>
    <row r="636" spans="2:23" x14ac:dyDescent="0.25"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</row>
    <row r="637" spans="2:23" x14ac:dyDescent="0.25"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58">
        <v>113462.51</v>
      </c>
      <c r="T637" s="159"/>
      <c r="U637" s="158">
        <v>0</v>
      </c>
      <c r="V637" s="159"/>
      <c r="W637" s="159"/>
    </row>
    <row r="638" spans="2:23" x14ac:dyDescent="0.25">
      <c r="B638" s="138"/>
      <c r="C638" s="138"/>
      <c r="D638" s="127" t="s">
        <v>316</v>
      </c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2">
        <v>113462.51</v>
      </c>
      <c r="S638" s="138"/>
      <c r="T638" s="138"/>
      <c r="U638" s="138"/>
      <c r="V638" s="138"/>
      <c r="W638" s="138"/>
    </row>
    <row r="639" spans="2:23" x14ac:dyDescent="0.25"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</row>
    <row r="640" spans="2:23" x14ac:dyDescent="0.25">
      <c r="B640" s="128" t="s">
        <v>311</v>
      </c>
      <c r="D640" s="128" t="s">
        <v>4</v>
      </c>
      <c r="O640" s="127" t="s">
        <v>168</v>
      </c>
      <c r="P640" s="138"/>
      <c r="Q640" s="138"/>
      <c r="R640" s="132">
        <v>-113462.51</v>
      </c>
    </row>
    <row r="641" spans="2:23" x14ac:dyDescent="0.25">
      <c r="O641" s="134"/>
      <c r="P641" s="134"/>
      <c r="Q641" s="134"/>
      <c r="R641" s="134"/>
    </row>
    <row r="642" spans="2:23" x14ac:dyDescent="0.25">
      <c r="B642" s="129" t="s">
        <v>451</v>
      </c>
    </row>
    <row r="644" spans="2:23" ht="24" customHeight="1" x14ac:dyDescent="0.25">
      <c r="B644" s="161" t="s">
        <v>641</v>
      </c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</row>
    <row r="645" spans="2:23" ht="18" x14ac:dyDescent="0.25">
      <c r="B645" s="124" t="s">
        <v>310</v>
      </c>
      <c r="S645" s="150" t="s">
        <v>911</v>
      </c>
      <c r="T645" s="151"/>
      <c r="U645" s="151"/>
      <c r="V645" s="151"/>
      <c r="W645" s="151"/>
    </row>
    <row r="646" spans="2:23" ht="15.75" thickBot="1" x14ac:dyDescent="0.3">
      <c r="B646" s="125" t="s">
        <v>431</v>
      </c>
      <c r="C646" s="139"/>
      <c r="D646" s="139"/>
      <c r="E646" s="139"/>
      <c r="F646" s="139"/>
      <c r="G646" s="139"/>
      <c r="H646" s="139"/>
      <c r="I646" s="139"/>
      <c r="J646" s="139"/>
      <c r="K646" s="139" t="s">
        <v>135</v>
      </c>
      <c r="L646" s="139"/>
      <c r="M646" s="139"/>
      <c r="N646" s="139"/>
      <c r="O646" s="139"/>
      <c r="P646" s="139" t="s">
        <v>432</v>
      </c>
      <c r="Q646" s="139" t="s">
        <v>433</v>
      </c>
      <c r="R646" s="139"/>
      <c r="S646" s="152" t="s">
        <v>136</v>
      </c>
      <c r="T646" s="153"/>
      <c r="U646" s="153"/>
      <c r="V646" s="153"/>
      <c r="W646" s="153"/>
    </row>
    <row r="647" spans="2:23" ht="15.75" thickTop="1" x14ac:dyDescent="0.25"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</row>
    <row r="648" spans="2:23" ht="15.75" x14ac:dyDescent="0.25">
      <c r="B648" s="141" t="s">
        <v>311</v>
      </c>
      <c r="F648" s="141" t="s">
        <v>5</v>
      </c>
    </row>
    <row r="650" spans="2:23" x14ac:dyDescent="0.25">
      <c r="B650" s="138"/>
      <c r="C650" s="127" t="s">
        <v>173</v>
      </c>
      <c r="D650" s="138"/>
      <c r="E650" s="127" t="s">
        <v>312</v>
      </c>
      <c r="F650" s="138"/>
      <c r="G650" s="138"/>
      <c r="H650" s="138"/>
      <c r="I650" s="127" t="s">
        <v>174</v>
      </c>
      <c r="J650" s="138"/>
      <c r="K650" s="138"/>
      <c r="L650" s="127" t="s">
        <v>175</v>
      </c>
      <c r="M650" s="138"/>
      <c r="N650" s="138"/>
      <c r="O650" s="138"/>
      <c r="P650" s="127" t="s">
        <v>176</v>
      </c>
      <c r="Q650" s="138"/>
      <c r="R650" s="138"/>
      <c r="S650" s="138"/>
      <c r="T650" s="137" t="s">
        <v>177</v>
      </c>
      <c r="U650" s="138"/>
      <c r="V650" s="154" t="s">
        <v>313</v>
      </c>
      <c r="W650" s="155"/>
    </row>
    <row r="651" spans="2:23" x14ac:dyDescent="0.25"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</row>
    <row r="652" spans="2:23" x14ac:dyDescent="0.25">
      <c r="B652" s="131" t="s">
        <v>139</v>
      </c>
    </row>
    <row r="654" spans="2:23" x14ac:dyDescent="0.25">
      <c r="B654" s="128" t="s">
        <v>912</v>
      </c>
      <c r="E654" s="128" t="s">
        <v>913</v>
      </c>
    </row>
    <row r="655" spans="2:23" x14ac:dyDescent="0.25">
      <c r="C655" s="129" t="s">
        <v>455</v>
      </c>
      <c r="E655" s="129" t="s">
        <v>914</v>
      </c>
      <c r="I655" s="129" t="s">
        <v>315</v>
      </c>
      <c r="L655" s="129" t="s">
        <v>267</v>
      </c>
      <c r="P655" s="129" t="s">
        <v>915</v>
      </c>
      <c r="T655" s="135">
        <v>600</v>
      </c>
      <c r="V655" s="156">
        <v>0</v>
      </c>
      <c r="W655" s="151"/>
    </row>
    <row r="656" spans="2:23" x14ac:dyDescent="0.25">
      <c r="B656" s="128" t="s">
        <v>912</v>
      </c>
      <c r="E656" s="128" t="s">
        <v>913</v>
      </c>
      <c r="S656" s="160">
        <v>600</v>
      </c>
      <c r="T656" s="151"/>
      <c r="U656" s="160">
        <v>0</v>
      </c>
      <c r="V656" s="151"/>
      <c r="W656" s="151"/>
    </row>
    <row r="657" spans="2:23" x14ac:dyDescent="0.25"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</row>
    <row r="658" spans="2:23" x14ac:dyDescent="0.25"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58">
        <v>600</v>
      </c>
      <c r="T658" s="159"/>
      <c r="U658" s="158">
        <v>0</v>
      </c>
      <c r="V658" s="159"/>
      <c r="W658" s="159"/>
    </row>
    <row r="659" spans="2:23" x14ac:dyDescent="0.25">
      <c r="B659" s="138"/>
      <c r="C659" s="138"/>
      <c r="D659" s="127" t="s">
        <v>316</v>
      </c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2">
        <v>600</v>
      </c>
      <c r="S659" s="138"/>
      <c r="T659" s="138"/>
      <c r="U659" s="138"/>
      <c r="V659" s="138"/>
      <c r="W659" s="138"/>
    </row>
    <row r="660" spans="2:23" x14ac:dyDescent="0.25"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</row>
    <row r="661" spans="2:23" x14ac:dyDescent="0.25">
      <c r="B661" s="128" t="s">
        <v>311</v>
      </c>
      <c r="D661" s="128" t="s">
        <v>5</v>
      </c>
      <c r="O661" s="127" t="s">
        <v>168</v>
      </c>
      <c r="P661" s="138"/>
      <c r="Q661" s="138"/>
      <c r="R661" s="132">
        <v>-600</v>
      </c>
    </row>
    <row r="662" spans="2:23" x14ac:dyDescent="0.25">
      <c r="O662" s="134"/>
      <c r="P662" s="134"/>
      <c r="Q662" s="134"/>
      <c r="R662" s="134"/>
    </row>
    <row r="663" spans="2:23" x14ac:dyDescent="0.25">
      <c r="B663" s="129" t="s">
        <v>451</v>
      </c>
    </row>
    <row r="665" spans="2:23" ht="24" customHeight="1" x14ac:dyDescent="0.25">
      <c r="B665" s="161" t="s">
        <v>641</v>
      </c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</row>
    <row r="666" spans="2:23" ht="18" x14ac:dyDescent="0.25">
      <c r="B666" s="124" t="s">
        <v>310</v>
      </c>
      <c r="S666" s="150" t="s">
        <v>916</v>
      </c>
      <c r="T666" s="151"/>
      <c r="U666" s="151"/>
      <c r="V666" s="151"/>
      <c r="W666" s="151"/>
    </row>
    <row r="667" spans="2:23" ht="15.75" thickBot="1" x14ac:dyDescent="0.3">
      <c r="B667" s="125" t="s">
        <v>431</v>
      </c>
      <c r="C667" s="139"/>
      <c r="D667" s="139"/>
      <c r="E667" s="139"/>
      <c r="F667" s="139"/>
      <c r="G667" s="139"/>
      <c r="H667" s="139"/>
      <c r="I667" s="139"/>
      <c r="J667" s="139"/>
      <c r="K667" s="139" t="s">
        <v>135</v>
      </c>
      <c r="L667" s="139"/>
      <c r="M667" s="139"/>
      <c r="N667" s="139"/>
      <c r="O667" s="139"/>
      <c r="P667" s="139" t="s">
        <v>432</v>
      </c>
      <c r="Q667" s="139" t="s">
        <v>433</v>
      </c>
      <c r="R667" s="139"/>
      <c r="S667" s="152" t="s">
        <v>136</v>
      </c>
      <c r="T667" s="153"/>
      <c r="U667" s="153"/>
      <c r="V667" s="153"/>
      <c r="W667" s="153"/>
    </row>
    <row r="668" spans="2:23" ht="15.75" thickTop="1" x14ac:dyDescent="0.25"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</row>
    <row r="669" spans="2:23" ht="15.75" x14ac:dyDescent="0.25">
      <c r="B669" s="141" t="s">
        <v>311</v>
      </c>
      <c r="F669" s="141" t="s">
        <v>439</v>
      </c>
    </row>
    <row r="671" spans="2:23" x14ac:dyDescent="0.25">
      <c r="B671" s="138"/>
      <c r="C671" s="127" t="s">
        <v>173</v>
      </c>
      <c r="D671" s="138"/>
      <c r="E671" s="127" t="s">
        <v>312</v>
      </c>
      <c r="F671" s="138"/>
      <c r="G671" s="138"/>
      <c r="H671" s="138"/>
      <c r="I671" s="127" t="s">
        <v>174</v>
      </c>
      <c r="J671" s="138"/>
      <c r="K671" s="138"/>
      <c r="L671" s="127" t="s">
        <v>175</v>
      </c>
      <c r="M671" s="138"/>
      <c r="N671" s="138"/>
      <c r="O671" s="138"/>
      <c r="P671" s="127" t="s">
        <v>176</v>
      </c>
      <c r="Q671" s="138"/>
      <c r="R671" s="138"/>
      <c r="S671" s="138"/>
      <c r="T671" s="137" t="s">
        <v>177</v>
      </c>
      <c r="U671" s="138"/>
      <c r="V671" s="154" t="s">
        <v>313</v>
      </c>
      <c r="W671" s="155"/>
    </row>
    <row r="672" spans="2:23" x14ac:dyDescent="0.25"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</row>
    <row r="673" spans="2:23" x14ac:dyDescent="0.25">
      <c r="B673" s="131" t="s">
        <v>139</v>
      </c>
    </row>
    <row r="675" spans="2:23" x14ac:dyDescent="0.25">
      <c r="B675" s="128" t="s">
        <v>400</v>
      </c>
      <c r="E675" s="128" t="s">
        <v>401</v>
      </c>
    </row>
    <row r="676" spans="2:23" x14ac:dyDescent="0.25">
      <c r="C676" s="129" t="s">
        <v>917</v>
      </c>
      <c r="E676" s="129" t="s">
        <v>918</v>
      </c>
      <c r="I676" s="129" t="s">
        <v>375</v>
      </c>
      <c r="L676" s="129" t="s">
        <v>919</v>
      </c>
      <c r="P676" s="129" t="s">
        <v>440</v>
      </c>
      <c r="T676" s="135">
        <v>11250</v>
      </c>
      <c r="V676" s="156">
        <v>0</v>
      </c>
      <c r="W676" s="151"/>
    </row>
    <row r="677" spans="2:23" x14ac:dyDescent="0.25">
      <c r="B677" s="128" t="s">
        <v>400</v>
      </c>
      <c r="E677" s="128" t="s">
        <v>401</v>
      </c>
      <c r="S677" s="160">
        <v>11250</v>
      </c>
      <c r="T677" s="151"/>
      <c r="U677" s="160">
        <v>0</v>
      </c>
      <c r="V677" s="151"/>
      <c r="W677" s="151"/>
    </row>
    <row r="678" spans="2:23" x14ac:dyDescent="0.25"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</row>
    <row r="679" spans="2:23" x14ac:dyDescent="0.25"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58">
        <v>11250</v>
      </c>
      <c r="T679" s="159"/>
      <c r="U679" s="158">
        <v>0</v>
      </c>
      <c r="V679" s="159"/>
      <c r="W679" s="159"/>
    </row>
    <row r="680" spans="2:23" x14ac:dyDescent="0.25">
      <c r="B680" s="138"/>
      <c r="C680" s="138"/>
      <c r="D680" s="127" t="s">
        <v>316</v>
      </c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2">
        <v>11250</v>
      </c>
      <c r="S680" s="138"/>
      <c r="T680" s="138"/>
      <c r="U680" s="138"/>
      <c r="V680" s="138"/>
      <c r="W680" s="138"/>
    </row>
    <row r="681" spans="2:23" x14ac:dyDescent="0.25"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</row>
    <row r="682" spans="2:23" x14ac:dyDescent="0.25">
      <c r="B682" s="128" t="s">
        <v>311</v>
      </c>
      <c r="D682" s="128" t="s">
        <v>439</v>
      </c>
      <c r="O682" s="127" t="s">
        <v>168</v>
      </c>
      <c r="P682" s="138"/>
      <c r="Q682" s="138"/>
      <c r="R682" s="132">
        <v>-11250</v>
      </c>
    </row>
    <row r="683" spans="2:23" x14ac:dyDescent="0.25">
      <c r="O683" s="134"/>
      <c r="P683" s="134"/>
      <c r="Q683" s="134"/>
      <c r="R683" s="134"/>
    </row>
    <row r="684" spans="2:23" x14ac:dyDescent="0.25">
      <c r="B684" s="129" t="s">
        <v>451</v>
      </c>
    </row>
    <row r="686" spans="2:23" ht="24" customHeight="1" x14ac:dyDescent="0.25">
      <c r="B686" s="161" t="s">
        <v>641</v>
      </c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</row>
    <row r="687" spans="2:23" ht="18" x14ac:dyDescent="0.25">
      <c r="B687" s="124" t="s">
        <v>310</v>
      </c>
      <c r="S687" s="150" t="s">
        <v>920</v>
      </c>
      <c r="T687" s="151"/>
      <c r="U687" s="151"/>
      <c r="V687" s="151"/>
      <c r="W687" s="151"/>
    </row>
    <row r="688" spans="2:23" ht="15.75" thickBot="1" x14ac:dyDescent="0.3">
      <c r="B688" s="125" t="s">
        <v>431</v>
      </c>
      <c r="C688" s="139"/>
      <c r="D688" s="139"/>
      <c r="E688" s="139"/>
      <c r="F688" s="139"/>
      <c r="G688" s="139"/>
      <c r="H688" s="139"/>
      <c r="I688" s="139"/>
      <c r="J688" s="139"/>
      <c r="K688" s="139" t="s">
        <v>135</v>
      </c>
      <c r="L688" s="139"/>
      <c r="M688" s="139"/>
      <c r="N688" s="139"/>
      <c r="O688" s="139"/>
      <c r="P688" s="139" t="s">
        <v>432</v>
      </c>
      <c r="Q688" s="139" t="s">
        <v>433</v>
      </c>
      <c r="R688" s="139"/>
      <c r="S688" s="152" t="s">
        <v>136</v>
      </c>
      <c r="T688" s="153"/>
      <c r="U688" s="153"/>
      <c r="V688" s="153"/>
      <c r="W688" s="153"/>
    </row>
    <row r="689" spans="2:23" ht="15.75" thickTop="1" x14ac:dyDescent="0.25"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</row>
    <row r="690" spans="2:23" ht="15.75" x14ac:dyDescent="0.25">
      <c r="B690" s="141" t="s">
        <v>311</v>
      </c>
      <c r="F690" s="141" t="s">
        <v>6</v>
      </c>
    </row>
    <row r="692" spans="2:23" x14ac:dyDescent="0.25">
      <c r="B692" s="138"/>
      <c r="C692" s="127" t="s">
        <v>173</v>
      </c>
      <c r="D692" s="138"/>
      <c r="E692" s="127" t="s">
        <v>312</v>
      </c>
      <c r="F692" s="138"/>
      <c r="G692" s="138"/>
      <c r="H692" s="138"/>
      <c r="I692" s="127" t="s">
        <v>174</v>
      </c>
      <c r="J692" s="138"/>
      <c r="K692" s="138"/>
      <c r="L692" s="127" t="s">
        <v>175</v>
      </c>
      <c r="M692" s="138"/>
      <c r="N692" s="138"/>
      <c r="O692" s="138"/>
      <c r="P692" s="127" t="s">
        <v>176</v>
      </c>
      <c r="Q692" s="138"/>
      <c r="R692" s="138"/>
      <c r="S692" s="138"/>
      <c r="T692" s="137" t="s">
        <v>177</v>
      </c>
      <c r="U692" s="138"/>
      <c r="V692" s="154" t="s">
        <v>313</v>
      </c>
      <c r="W692" s="155"/>
    </row>
    <row r="693" spans="2:23" x14ac:dyDescent="0.25"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</row>
    <row r="694" spans="2:23" x14ac:dyDescent="0.25">
      <c r="B694" s="131" t="s">
        <v>139</v>
      </c>
    </row>
    <row r="696" spans="2:23" x14ac:dyDescent="0.25">
      <c r="B696" s="128" t="s">
        <v>262</v>
      </c>
      <c r="E696" s="128" t="s">
        <v>384</v>
      </c>
    </row>
    <row r="697" spans="2:23" x14ac:dyDescent="0.25">
      <c r="C697" s="129" t="s">
        <v>917</v>
      </c>
      <c r="E697" s="129" t="s">
        <v>918</v>
      </c>
      <c r="I697" s="129" t="s">
        <v>375</v>
      </c>
      <c r="L697" s="129" t="s">
        <v>919</v>
      </c>
      <c r="P697" s="129" t="s">
        <v>921</v>
      </c>
      <c r="T697" s="135">
        <v>3750</v>
      </c>
      <c r="V697" s="156">
        <v>0</v>
      </c>
      <c r="W697" s="151"/>
    </row>
    <row r="698" spans="2:23" x14ac:dyDescent="0.25">
      <c r="B698" s="128" t="s">
        <v>262</v>
      </c>
      <c r="E698" s="128" t="s">
        <v>384</v>
      </c>
      <c r="S698" s="160">
        <v>3750</v>
      </c>
      <c r="T698" s="151"/>
      <c r="U698" s="160">
        <v>0</v>
      </c>
      <c r="V698" s="151"/>
      <c r="W698" s="151"/>
    </row>
    <row r="699" spans="2:23" x14ac:dyDescent="0.25"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</row>
    <row r="700" spans="2:23" x14ac:dyDescent="0.25"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58">
        <v>3750</v>
      </c>
      <c r="T700" s="159"/>
      <c r="U700" s="158">
        <v>0</v>
      </c>
      <c r="V700" s="159"/>
      <c r="W700" s="159"/>
    </row>
    <row r="701" spans="2:23" x14ac:dyDescent="0.25">
      <c r="B701" s="138"/>
      <c r="C701" s="138"/>
      <c r="D701" s="127" t="s">
        <v>316</v>
      </c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2">
        <v>3750</v>
      </c>
      <c r="S701" s="138"/>
      <c r="T701" s="138"/>
      <c r="U701" s="138"/>
      <c r="V701" s="138"/>
      <c r="W701" s="138"/>
    </row>
    <row r="702" spans="2:23" x14ac:dyDescent="0.25"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</row>
    <row r="703" spans="2:23" x14ac:dyDescent="0.25">
      <c r="B703" s="128" t="s">
        <v>311</v>
      </c>
      <c r="D703" s="128" t="s">
        <v>6</v>
      </c>
      <c r="O703" s="127" t="s">
        <v>168</v>
      </c>
      <c r="P703" s="138"/>
      <c r="Q703" s="138"/>
      <c r="R703" s="132">
        <v>-3750</v>
      </c>
    </row>
    <row r="704" spans="2:23" x14ac:dyDescent="0.25">
      <c r="O704" s="134"/>
      <c r="P704" s="134"/>
      <c r="Q704" s="134"/>
      <c r="R704" s="134"/>
    </row>
    <row r="705" spans="2:23" x14ac:dyDescent="0.25">
      <c r="B705" s="129" t="s">
        <v>451</v>
      </c>
    </row>
    <row r="707" spans="2:23" ht="24" customHeight="1" x14ac:dyDescent="0.25">
      <c r="B707" s="161" t="s">
        <v>641</v>
      </c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</row>
    <row r="708" spans="2:23" ht="18" x14ac:dyDescent="0.25">
      <c r="B708" s="124" t="s">
        <v>310</v>
      </c>
      <c r="S708" s="150" t="s">
        <v>922</v>
      </c>
      <c r="T708" s="151"/>
      <c r="U708" s="151"/>
      <c r="V708" s="151"/>
      <c r="W708" s="151"/>
    </row>
    <row r="709" spans="2:23" ht="15.75" thickBot="1" x14ac:dyDescent="0.3">
      <c r="B709" s="125" t="s">
        <v>431</v>
      </c>
      <c r="C709" s="139"/>
      <c r="D709" s="139"/>
      <c r="E709" s="139"/>
      <c r="F709" s="139"/>
      <c r="G709" s="139"/>
      <c r="H709" s="139"/>
      <c r="I709" s="139"/>
      <c r="J709" s="139"/>
      <c r="K709" s="139" t="s">
        <v>135</v>
      </c>
      <c r="L709" s="139"/>
      <c r="M709" s="139"/>
      <c r="N709" s="139"/>
      <c r="O709" s="139"/>
      <c r="P709" s="139" t="s">
        <v>432</v>
      </c>
      <c r="Q709" s="139" t="s">
        <v>433</v>
      </c>
      <c r="R709" s="139"/>
      <c r="S709" s="152" t="s">
        <v>136</v>
      </c>
      <c r="T709" s="153"/>
      <c r="U709" s="153"/>
      <c r="V709" s="153"/>
      <c r="W709" s="153"/>
    </row>
    <row r="710" spans="2:23" ht="15.75" thickTop="1" x14ac:dyDescent="0.25"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</row>
    <row r="711" spans="2:23" ht="15.75" x14ac:dyDescent="0.25">
      <c r="B711" s="141" t="s">
        <v>311</v>
      </c>
      <c r="F711" s="141" t="s">
        <v>290</v>
      </c>
    </row>
    <row r="713" spans="2:23" x14ac:dyDescent="0.25">
      <c r="B713" s="138"/>
      <c r="C713" s="127" t="s">
        <v>173</v>
      </c>
      <c r="D713" s="138"/>
      <c r="E713" s="127" t="s">
        <v>312</v>
      </c>
      <c r="F713" s="138"/>
      <c r="G713" s="138"/>
      <c r="H713" s="138"/>
      <c r="I713" s="127" t="s">
        <v>174</v>
      </c>
      <c r="J713" s="138"/>
      <c r="K713" s="138"/>
      <c r="L713" s="127" t="s">
        <v>175</v>
      </c>
      <c r="M713" s="138"/>
      <c r="N713" s="138"/>
      <c r="O713" s="138"/>
      <c r="P713" s="127" t="s">
        <v>176</v>
      </c>
      <c r="Q713" s="138"/>
      <c r="R713" s="138"/>
      <c r="S713" s="138"/>
      <c r="T713" s="137" t="s">
        <v>177</v>
      </c>
      <c r="U713" s="138"/>
      <c r="V713" s="154" t="s">
        <v>313</v>
      </c>
      <c r="W713" s="155"/>
    </row>
    <row r="714" spans="2:23" x14ac:dyDescent="0.25"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</row>
    <row r="715" spans="2:23" x14ac:dyDescent="0.25">
      <c r="B715" s="131" t="s">
        <v>139</v>
      </c>
    </row>
    <row r="717" spans="2:23" x14ac:dyDescent="0.25">
      <c r="B717" s="128" t="s">
        <v>261</v>
      </c>
      <c r="E717" s="128" t="s">
        <v>374</v>
      </c>
    </row>
    <row r="718" spans="2:23" x14ac:dyDescent="0.25">
      <c r="C718" s="129" t="s">
        <v>917</v>
      </c>
      <c r="E718" s="129" t="s">
        <v>918</v>
      </c>
      <c r="I718" s="129" t="s">
        <v>375</v>
      </c>
      <c r="L718" s="129" t="s">
        <v>919</v>
      </c>
      <c r="P718" s="129" t="s">
        <v>797</v>
      </c>
      <c r="T718" s="135">
        <v>18750</v>
      </c>
      <c r="V718" s="156">
        <v>0</v>
      </c>
      <c r="W718" s="151"/>
    </row>
    <row r="719" spans="2:23" x14ac:dyDescent="0.25">
      <c r="B719" s="128" t="s">
        <v>261</v>
      </c>
      <c r="E719" s="128" t="s">
        <v>374</v>
      </c>
      <c r="S719" s="160">
        <v>18750</v>
      </c>
      <c r="T719" s="151"/>
      <c r="U719" s="160">
        <v>0</v>
      </c>
      <c r="V719" s="151"/>
      <c r="W719" s="151"/>
    </row>
    <row r="720" spans="2:23" x14ac:dyDescent="0.25"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</row>
    <row r="721" spans="2:23" x14ac:dyDescent="0.25"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58">
        <v>18750</v>
      </c>
      <c r="T721" s="159"/>
      <c r="U721" s="158">
        <v>0</v>
      </c>
      <c r="V721" s="159"/>
      <c r="W721" s="159"/>
    </row>
    <row r="722" spans="2:23" x14ac:dyDescent="0.25">
      <c r="B722" s="138"/>
      <c r="C722" s="138"/>
      <c r="D722" s="127" t="s">
        <v>316</v>
      </c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2">
        <v>18750</v>
      </c>
      <c r="S722" s="138"/>
      <c r="T722" s="138"/>
      <c r="U722" s="138"/>
      <c r="V722" s="138"/>
      <c r="W722" s="138"/>
    </row>
    <row r="723" spans="2:23" x14ac:dyDescent="0.25"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</row>
    <row r="724" spans="2:23" x14ac:dyDescent="0.25">
      <c r="B724" s="128" t="s">
        <v>311</v>
      </c>
      <c r="D724" s="128" t="s">
        <v>290</v>
      </c>
      <c r="O724" s="127" t="s">
        <v>168</v>
      </c>
      <c r="P724" s="138"/>
      <c r="Q724" s="138"/>
      <c r="R724" s="132">
        <v>-18750</v>
      </c>
    </row>
    <row r="725" spans="2:23" x14ac:dyDescent="0.25">
      <c r="O725" s="134"/>
      <c r="P725" s="134"/>
      <c r="Q725" s="134"/>
      <c r="R725" s="134"/>
    </row>
    <row r="726" spans="2:23" x14ac:dyDescent="0.25">
      <c r="B726" s="129" t="s">
        <v>451</v>
      </c>
    </row>
    <row r="728" spans="2:23" ht="24" customHeight="1" x14ac:dyDescent="0.25">
      <c r="B728" s="161" t="s">
        <v>641</v>
      </c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</row>
    <row r="729" spans="2:23" ht="18" x14ac:dyDescent="0.25">
      <c r="B729" s="124" t="s">
        <v>310</v>
      </c>
      <c r="S729" s="150" t="s">
        <v>923</v>
      </c>
      <c r="T729" s="151"/>
      <c r="U729" s="151"/>
      <c r="V729" s="151"/>
      <c r="W729" s="151"/>
    </row>
    <row r="730" spans="2:23" ht="15.75" thickBot="1" x14ac:dyDescent="0.3">
      <c r="B730" s="125" t="s">
        <v>431</v>
      </c>
      <c r="C730" s="139"/>
      <c r="D730" s="139"/>
      <c r="E730" s="139"/>
      <c r="F730" s="139"/>
      <c r="G730" s="139"/>
      <c r="H730" s="139"/>
      <c r="I730" s="139"/>
      <c r="J730" s="139"/>
      <c r="K730" s="139" t="s">
        <v>135</v>
      </c>
      <c r="L730" s="139"/>
      <c r="M730" s="139"/>
      <c r="N730" s="139"/>
      <c r="O730" s="139"/>
      <c r="P730" s="139" t="s">
        <v>432</v>
      </c>
      <c r="Q730" s="139" t="s">
        <v>433</v>
      </c>
      <c r="R730" s="139"/>
      <c r="S730" s="152" t="s">
        <v>136</v>
      </c>
      <c r="T730" s="153"/>
      <c r="U730" s="153"/>
      <c r="V730" s="153"/>
      <c r="W730" s="153"/>
    </row>
    <row r="731" spans="2:23" ht="15.75" thickTop="1" x14ac:dyDescent="0.25"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</row>
    <row r="732" spans="2:23" ht="15.75" x14ac:dyDescent="0.25">
      <c r="B732" s="141" t="s">
        <v>311</v>
      </c>
      <c r="F732" s="141" t="s">
        <v>292</v>
      </c>
    </row>
    <row r="734" spans="2:23" x14ac:dyDescent="0.25">
      <c r="B734" s="138"/>
      <c r="C734" s="127" t="s">
        <v>173</v>
      </c>
      <c r="D734" s="138"/>
      <c r="E734" s="127" t="s">
        <v>312</v>
      </c>
      <c r="F734" s="138"/>
      <c r="G734" s="138"/>
      <c r="H734" s="138"/>
      <c r="I734" s="127" t="s">
        <v>174</v>
      </c>
      <c r="J734" s="138"/>
      <c r="K734" s="138"/>
      <c r="L734" s="127" t="s">
        <v>175</v>
      </c>
      <c r="M734" s="138"/>
      <c r="N734" s="138"/>
      <c r="O734" s="138"/>
      <c r="P734" s="127" t="s">
        <v>176</v>
      </c>
      <c r="Q734" s="138"/>
      <c r="R734" s="138"/>
      <c r="S734" s="138"/>
      <c r="T734" s="137" t="s">
        <v>177</v>
      </c>
      <c r="U734" s="138"/>
      <c r="V734" s="154" t="s">
        <v>313</v>
      </c>
      <c r="W734" s="155"/>
    </row>
    <row r="735" spans="2:23" x14ac:dyDescent="0.25"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</row>
    <row r="736" spans="2:23" x14ac:dyDescent="0.25">
      <c r="B736" s="131" t="s">
        <v>139</v>
      </c>
    </row>
    <row r="738" spans="2:23" x14ac:dyDescent="0.25">
      <c r="B738" s="128" t="s">
        <v>385</v>
      </c>
      <c r="E738" s="128" t="s">
        <v>386</v>
      </c>
    </row>
    <row r="739" spans="2:23" x14ac:dyDescent="0.25">
      <c r="C739" s="129" t="s">
        <v>906</v>
      </c>
      <c r="E739" s="129" t="s">
        <v>924</v>
      </c>
      <c r="I739" s="129" t="s">
        <v>387</v>
      </c>
      <c r="L739" s="129" t="s">
        <v>388</v>
      </c>
      <c r="P739" s="129" t="s">
        <v>925</v>
      </c>
      <c r="T739" s="135">
        <v>95000</v>
      </c>
      <c r="V739" s="156">
        <v>0</v>
      </c>
      <c r="W739" s="151"/>
    </row>
    <row r="740" spans="2:23" x14ac:dyDescent="0.25">
      <c r="C740" s="129" t="s">
        <v>906</v>
      </c>
      <c r="E740" s="129" t="s">
        <v>926</v>
      </c>
      <c r="I740" s="129" t="s">
        <v>387</v>
      </c>
      <c r="L740" s="129" t="s">
        <v>388</v>
      </c>
      <c r="P740" s="129" t="s">
        <v>927</v>
      </c>
      <c r="T740" s="135">
        <v>2065</v>
      </c>
      <c r="V740" s="156">
        <v>0</v>
      </c>
      <c r="W740" s="151"/>
    </row>
    <row r="741" spans="2:23" x14ac:dyDescent="0.25">
      <c r="C741" s="129" t="s">
        <v>906</v>
      </c>
      <c r="E741" s="129" t="s">
        <v>928</v>
      </c>
      <c r="I741" s="129" t="s">
        <v>387</v>
      </c>
      <c r="L741" s="129" t="s">
        <v>388</v>
      </c>
      <c r="P741" s="129" t="s">
        <v>929</v>
      </c>
      <c r="T741" s="135">
        <v>9036</v>
      </c>
      <c r="V741" s="156">
        <v>0</v>
      </c>
      <c r="W741" s="151"/>
    </row>
    <row r="742" spans="2:23" x14ac:dyDescent="0.25">
      <c r="B742" s="128" t="s">
        <v>385</v>
      </c>
      <c r="E742" s="128" t="s">
        <v>386</v>
      </c>
      <c r="S742" s="160">
        <v>106101</v>
      </c>
      <c r="T742" s="151"/>
      <c r="U742" s="160">
        <v>0</v>
      </c>
      <c r="V742" s="151"/>
      <c r="W742" s="151"/>
    </row>
    <row r="744" spans="2:23" x14ac:dyDescent="0.25">
      <c r="B744" s="128" t="s">
        <v>400</v>
      </c>
      <c r="E744" s="128" t="s">
        <v>401</v>
      </c>
    </row>
    <row r="745" spans="2:23" x14ac:dyDescent="0.25">
      <c r="C745" s="129" t="s">
        <v>906</v>
      </c>
      <c r="E745" s="129" t="s">
        <v>930</v>
      </c>
      <c r="I745" s="129" t="s">
        <v>387</v>
      </c>
      <c r="L745" s="129" t="s">
        <v>388</v>
      </c>
      <c r="P745" s="129" t="s">
        <v>931</v>
      </c>
      <c r="T745" s="135">
        <v>12800</v>
      </c>
      <c r="V745" s="156">
        <v>0</v>
      </c>
      <c r="W745" s="151"/>
    </row>
    <row r="746" spans="2:23" x14ac:dyDescent="0.25">
      <c r="C746" s="129" t="s">
        <v>906</v>
      </c>
      <c r="E746" s="129" t="s">
        <v>932</v>
      </c>
      <c r="I746" s="129" t="s">
        <v>387</v>
      </c>
      <c r="L746" s="129" t="s">
        <v>388</v>
      </c>
      <c r="P746" s="129" t="s">
        <v>933</v>
      </c>
      <c r="T746" s="135">
        <v>28100</v>
      </c>
      <c r="V746" s="156">
        <v>0</v>
      </c>
      <c r="W746" s="151"/>
    </row>
    <row r="747" spans="2:23" x14ac:dyDescent="0.25">
      <c r="B747" s="128" t="s">
        <v>400</v>
      </c>
      <c r="E747" s="128" t="s">
        <v>401</v>
      </c>
      <c r="S747" s="160">
        <v>40900</v>
      </c>
      <c r="T747" s="151"/>
      <c r="U747" s="160">
        <v>0</v>
      </c>
      <c r="V747" s="151"/>
      <c r="W747" s="151"/>
    </row>
    <row r="748" spans="2:23" x14ac:dyDescent="0.25"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</row>
    <row r="749" spans="2:23" x14ac:dyDescent="0.25"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58">
        <v>147001</v>
      </c>
      <c r="T749" s="159"/>
      <c r="U749" s="158">
        <v>0</v>
      </c>
      <c r="V749" s="159"/>
      <c r="W749" s="159"/>
    </row>
    <row r="750" spans="2:23" x14ac:dyDescent="0.25">
      <c r="B750" s="138"/>
      <c r="C750" s="138"/>
      <c r="D750" s="127" t="s">
        <v>316</v>
      </c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2">
        <v>147001</v>
      </c>
      <c r="S750" s="138"/>
      <c r="T750" s="138"/>
      <c r="U750" s="138"/>
      <c r="V750" s="138"/>
      <c r="W750" s="138"/>
    </row>
    <row r="751" spans="2:23" x14ac:dyDescent="0.25"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</row>
    <row r="752" spans="2:23" x14ac:dyDescent="0.25">
      <c r="B752" s="128" t="s">
        <v>311</v>
      </c>
      <c r="D752" s="128" t="s">
        <v>292</v>
      </c>
      <c r="O752" s="127" t="s">
        <v>168</v>
      </c>
      <c r="P752" s="138"/>
      <c r="Q752" s="138"/>
      <c r="R752" s="132">
        <v>-147001</v>
      </c>
    </row>
    <row r="753" spans="2:23" x14ac:dyDescent="0.25">
      <c r="O753" s="134"/>
      <c r="P753" s="134"/>
      <c r="Q753" s="134"/>
      <c r="R753" s="134"/>
    </row>
    <row r="754" spans="2:23" x14ac:dyDescent="0.25">
      <c r="B754" s="129" t="s">
        <v>451</v>
      </c>
    </row>
    <row r="756" spans="2:23" ht="24" customHeight="1" x14ac:dyDescent="0.25">
      <c r="B756" s="161" t="s">
        <v>641</v>
      </c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</row>
    <row r="757" spans="2:23" ht="18" x14ac:dyDescent="0.25">
      <c r="B757" s="124" t="s">
        <v>310</v>
      </c>
      <c r="S757" s="150" t="s">
        <v>934</v>
      </c>
      <c r="T757" s="151"/>
      <c r="U757" s="151"/>
      <c r="V757" s="151"/>
      <c r="W757" s="151"/>
    </row>
    <row r="758" spans="2:23" ht="15.75" thickBot="1" x14ac:dyDescent="0.3">
      <c r="B758" s="125" t="s">
        <v>431</v>
      </c>
      <c r="C758" s="139"/>
      <c r="D758" s="139"/>
      <c r="E758" s="139"/>
      <c r="F758" s="139"/>
      <c r="G758" s="139"/>
      <c r="H758" s="139"/>
      <c r="I758" s="139"/>
      <c r="J758" s="139"/>
      <c r="K758" s="139" t="s">
        <v>135</v>
      </c>
      <c r="L758" s="139"/>
      <c r="M758" s="139"/>
      <c r="N758" s="139"/>
      <c r="O758" s="139"/>
      <c r="P758" s="139" t="s">
        <v>432</v>
      </c>
      <c r="Q758" s="139" t="s">
        <v>433</v>
      </c>
      <c r="R758" s="139"/>
      <c r="S758" s="152" t="s">
        <v>136</v>
      </c>
      <c r="T758" s="153"/>
      <c r="U758" s="153"/>
      <c r="V758" s="153"/>
      <c r="W758" s="153"/>
    </row>
    <row r="759" spans="2:23" ht="15.75" thickTop="1" x14ac:dyDescent="0.25"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</row>
    <row r="760" spans="2:23" ht="15.75" x14ac:dyDescent="0.25">
      <c r="B760" s="141" t="s">
        <v>311</v>
      </c>
      <c r="F760" s="141" t="s">
        <v>441</v>
      </c>
    </row>
    <row r="762" spans="2:23" x14ac:dyDescent="0.25">
      <c r="B762" s="138"/>
      <c r="C762" s="127" t="s">
        <v>173</v>
      </c>
      <c r="D762" s="138"/>
      <c r="E762" s="127" t="s">
        <v>312</v>
      </c>
      <c r="F762" s="138"/>
      <c r="G762" s="138"/>
      <c r="H762" s="138"/>
      <c r="I762" s="127" t="s">
        <v>174</v>
      </c>
      <c r="J762" s="138"/>
      <c r="K762" s="138"/>
      <c r="L762" s="127" t="s">
        <v>175</v>
      </c>
      <c r="M762" s="138"/>
      <c r="N762" s="138"/>
      <c r="O762" s="138"/>
      <c r="P762" s="127" t="s">
        <v>176</v>
      </c>
      <c r="Q762" s="138"/>
      <c r="R762" s="138"/>
      <c r="S762" s="138"/>
      <c r="T762" s="137" t="s">
        <v>177</v>
      </c>
      <c r="U762" s="138"/>
      <c r="V762" s="154" t="s">
        <v>313</v>
      </c>
      <c r="W762" s="155"/>
    </row>
    <row r="763" spans="2:23" x14ac:dyDescent="0.25"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</row>
    <row r="764" spans="2:23" x14ac:dyDescent="0.25">
      <c r="B764" s="131" t="s">
        <v>139</v>
      </c>
    </row>
    <row r="766" spans="2:23" x14ac:dyDescent="0.25">
      <c r="B766" s="128" t="s">
        <v>428</v>
      </c>
      <c r="E766" s="128" t="s">
        <v>429</v>
      </c>
    </row>
    <row r="767" spans="2:23" x14ac:dyDescent="0.25">
      <c r="C767" s="129" t="s">
        <v>935</v>
      </c>
      <c r="E767" s="129" t="s">
        <v>936</v>
      </c>
      <c r="I767" s="129" t="s">
        <v>375</v>
      </c>
      <c r="L767" s="129" t="s">
        <v>377</v>
      </c>
      <c r="P767" s="129" t="s">
        <v>937</v>
      </c>
      <c r="T767" s="135">
        <v>21447.17</v>
      </c>
      <c r="V767" s="156">
        <v>0</v>
      </c>
      <c r="W767" s="151"/>
    </row>
    <row r="768" spans="2:23" x14ac:dyDescent="0.25">
      <c r="B768" s="128" t="s">
        <v>428</v>
      </c>
      <c r="E768" s="128" t="s">
        <v>429</v>
      </c>
      <c r="S768" s="160">
        <v>21447.17</v>
      </c>
      <c r="T768" s="151"/>
      <c r="U768" s="160">
        <v>0</v>
      </c>
      <c r="V768" s="151"/>
      <c r="W768" s="151"/>
    </row>
    <row r="770" spans="2:23" x14ac:dyDescent="0.25">
      <c r="B770" s="128" t="s">
        <v>400</v>
      </c>
      <c r="E770" s="128" t="s">
        <v>401</v>
      </c>
    </row>
    <row r="771" spans="2:23" x14ac:dyDescent="0.25">
      <c r="C771" s="129" t="s">
        <v>938</v>
      </c>
      <c r="E771" s="129" t="s">
        <v>939</v>
      </c>
      <c r="I771" s="129" t="s">
        <v>387</v>
      </c>
      <c r="L771" s="129" t="s">
        <v>940</v>
      </c>
      <c r="P771" s="129" t="s">
        <v>941</v>
      </c>
      <c r="T771" s="135">
        <v>1803.48</v>
      </c>
      <c r="V771" s="156">
        <v>0</v>
      </c>
      <c r="W771" s="151"/>
    </row>
    <row r="772" spans="2:23" x14ac:dyDescent="0.25">
      <c r="C772" s="129" t="s">
        <v>935</v>
      </c>
      <c r="E772" s="129" t="s">
        <v>936</v>
      </c>
      <c r="I772" s="129" t="s">
        <v>375</v>
      </c>
      <c r="L772" s="129" t="s">
        <v>377</v>
      </c>
      <c r="P772" s="129" t="s">
        <v>942</v>
      </c>
      <c r="T772" s="135">
        <v>1661.1</v>
      </c>
      <c r="V772" s="156">
        <v>0</v>
      </c>
      <c r="W772" s="151"/>
    </row>
    <row r="773" spans="2:23" x14ac:dyDescent="0.25">
      <c r="B773" s="128" t="s">
        <v>400</v>
      </c>
      <c r="E773" s="128" t="s">
        <v>401</v>
      </c>
      <c r="S773" s="160">
        <v>3464.58</v>
      </c>
      <c r="T773" s="151"/>
      <c r="U773" s="160">
        <v>0</v>
      </c>
      <c r="V773" s="151"/>
      <c r="W773" s="151"/>
    </row>
    <row r="775" spans="2:23" x14ac:dyDescent="0.25">
      <c r="B775" s="128" t="s">
        <v>272</v>
      </c>
      <c r="E775" s="128" t="s">
        <v>399</v>
      </c>
    </row>
    <row r="776" spans="2:23" x14ac:dyDescent="0.25">
      <c r="C776" s="129" t="s">
        <v>943</v>
      </c>
      <c r="E776" s="129" t="s">
        <v>944</v>
      </c>
      <c r="I776" s="129" t="s">
        <v>387</v>
      </c>
      <c r="L776" s="129" t="s">
        <v>945</v>
      </c>
      <c r="P776" s="129" t="s">
        <v>946</v>
      </c>
      <c r="T776" s="135">
        <v>29492.59</v>
      </c>
      <c r="V776" s="156">
        <v>0</v>
      </c>
      <c r="W776" s="151"/>
    </row>
    <row r="777" spans="2:23" x14ac:dyDescent="0.25">
      <c r="B777" s="128" t="s">
        <v>272</v>
      </c>
      <c r="E777" s="128" t="s">
        <v>399</v>
      </c>
      <c r="S777" s="160">
        <v>29492.59</v>
      </c>
      <c r="T777" s="151"/>
      <c r="U777" s="160">
        <v>0</v>
      </c>
      <c r="V777" s="151"/>
      <c r="W777" s="151"/>
    </row>
    <row r="779" spans="2:23" x14ac:dyDescent="0.25">
      <c r="B779" s="128" t="s">
        <v>273</v>
      </c>
      <c r="E779" s="128" t="s">
        <v>314</v>
      </c>
    </row>
    <row r="780" spans="2:23" x14ac:dyDescent="0.25">
      <c r="C780" s="129" t="s">
        <v>947</v>
      </c>
      <c r="E780" s="129" t="s">
        <v>948</v>
      </c>
      <c r="I780" s="129" t="s">
        <v>327</v>
      </c>
      <c r="L780" s="129" t="s">
        <v>945</v>
      </c>
      <c r="P780" s="129" t="s">
        <v>276</v>
      </c>
      <c r="T780" s="135">
        <v>1.0000000000000002E-2</v>
      </c>
      <c r="V780" s="156">
        <v>0</v>
      </c>
      <c r="W780" s="151"/>
    </row>
    <row r="781" spans="2:23" x14ac:dyDescent="0.25">
      <c r="B781" s="128" t="s">
        <v>273</v>
      </c>
      <c r="E781" s="128" t="s">
        <v>314</v>
      </c>
      <c r="S781" s="160">
        <v>1.0000000000000002E-2</v>
      </c>
      <c r="T781" s="151"/>
      <c r="U781" s="160">
        <v>0</v>
      </c>
      <c r="V781" s="151"/>
      <c r="W781" s="151"/>
    </row>
    <row r="782" spans="2:23" x14ac:dyDescent="0.25"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</row>
    <row r="783" spans="2:23" x14ac:dyDescent="0.25"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58">
        <v>54404.350000000006</v>
      </c>
      <c r="T783" s="159"/>
      <c r="U783" s="158">
        <v>0</v>
      </c>
      <c r="V783" s="159"/>
      <c r="W783" s="159"/>
    </row>
    <row r="784" spans="2:23" x14ac:dyDescent="0.25">
      <c r="B784" s="138"/>
      <c r="C784" s="138"/>
      <c r="D784" s="127" t="s">
        <v>316</v>
      </c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2">
        <v>54404.350000000006</v>
      </c>
      <c r="S784" s="138"/>
      <c r="T784" s="138"/>
      <c r="U784" s="138"/>
      <c r="V784" s="138"/>
      <c r="W784" s="138"/>
    </row>
    <row r="785" spans="2:23" x14ac:dyDescent="0.25"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</row>
    <row r="786" spans="2:23" x14ac:dyDescent="0.25">
      <c r="B786" s="128" t="s">
        <v>311</v>
      </c>
      <c r="D786" s="128" t="s">
        <v>441</v>
      </c>
      <c r="O786" s="127" t="s">
        <v>168</v>
      </c>
      <c r="P786" s="138"/>
      <c r="Q786" s="138"/>
      <c r="R786" s="132">
        <v>-54404.350000000006</v>
      </c>
    </row>
    <row r="787" spans="2:23" x14ac:dyDescent="0.25">
      <c r="O787" s="134"/>
      <c r="P787" s="134"/>
      <c r="Q787" s="134"/>
      <c r="R787" s="134"/>
    </row>
    <row r="788" spans="2:23" x14ac:dyDescent="0.25">
      <c r="B788" s="129" t="s">
        <v>451</v>
      </c>
    </row>
    <row r="790" spans="2:23" ht="24" customHeight="1" x14ac:dyDescent="0.25">
      <c r="B790" s="161" t="s">
        <v>641</v>
      </c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</row>
    <row r="791" spans="2:23" ht="18" x14ac:dyDescent="0.25">
      <c r="B791" s="124" t="s">
        <v>310</v>
      </c>
      <c r="S791" s="150" t="s">
        <v>949</v>
      </c>
      <c r="T791" s="151"/>
      <c r="U791" s="151"/>
      <c r="V791" s="151"/>
      <c r="W791" s="151"/>
    </row>
    <row r="792" spans="2:23" ht="15.75" thickBot="1" x14ac:dyDescent="0.3">
      <c r="B792" s="125" t="s">
        <v>431</v>
      </c>
      <c r="C792" s="139"/>
      <c r="D792" s="139"/>
      <c r="E792" s="139"/>
      <c r="F792" s="139"/>
      <c r="G792" s="139"/>
      <c r="H792" s="139"/>
      <c r="I792" s="139"/>
      <c r="J792" s="139"/>
      <c r="K792" s="139" t="s">
        <v>135</v>
      </c>
      <c r="L792" s="139"/>
      <c r="M792" s="139"/>
      <c r="N792" s="139"/>
      <c r="O792" s="139"/>
      <c r="P792" s="139" t="s">
        <v>432</v>
      </c>
      <c r="Q792" s="139" t="s">
        <v>433</v>
      </c>
      <c r="R792" s="139"/>
      <c r="S792" s="152" t="s">
        <v>136</v>
      </c>
      <c r="T792" s="153"/>
      <c r="U792" s="153"/>
      <c r="V792" s="153"/>
      <c r="W792" s="153"/>
    </row>
    <row r="793" spans="2:23" ht="15.75" thickTop="1" x14ac:dyDescent="0.25"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</row>
    <row r="794" spans="2:23" ht="15.75" x14ac:dyDescent="0.25">
      <c r="B794" s="141" t="s">
        <v>311</v>
      </c>
      <c r="F794" s="141" t="s">
        <v>7</v>
      </c>
    </row>
    <row r="796" spans="2:23" x14ac:dyDescent="0.25">
      <c r="B796" s="138"/>
      <c r="C796" s="127" t="s">
        <v>173</v>
      </c>
      <c r="D796" s="138"/>
      <c r="E796" s="127" t="s">
        <v>312</v>
      </c>
      <c r="F796" s="138"/>
      <c r="G796" s="138"/>
      <c r="H796" s="138"/>
      <c r="I796" s="127" t="s">
        <v>174</v>
      </c>
      <c r="J796" s="138"/>
      <c r="K796" s="138"/>
      <c r="L796" s="127" t="s">
        <v>175</v>
      </c>
      <c r="M796" s="138"/>
      <c r="N796" s="138"/>
      <c r="O796" s="138"/>
      <c r="P796" s="127" t="s">
        <v>176</v>
      </c>
      <c r="Q796" s="138"/>
      <c r="R796" s="138"/>
      <c r="S796" s="138"/>
      <c r="T796" s="137" t="s">
        <v>177</v>
      </c>
      <c r="U796" s="138"/>
      <c r="V796" s="154" t="s">
        <v>313</v>
      </c>
      <c r="W796" s="155"/>
    </row>
    <row r="797" spans="2:23" x14ac:dyDescent="0.25"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</row>
    <row r="798" spans="2:23" x14ac:dyDescent="0.25">
      <c r="B798" s="131" t="s">
        <v>139</v>
      </c>
    </row>
    <row r="800" spans="2:23" x14ac:dyDescent="0.25">
      <c r="B800" s="128" t="s">
        <v>268</v>
      </c>
      <c r="E800" s="128" t="s">
        <v>391</v>
      </c>
    </row>
    <row r="801" spans="2:23" x14ac:dyDescent="0.25">
      <c r="C801" s="129" t="s">
        <v>950</v>
      </c>
      <c r="E801" s="129" t="s">
        <v>951</v>
      </c>
      <c r="I801" s="129" t="s">
        <v>387</v>
      </c>
      <c r="L801" s="129" t="s">
        <v>267</v>
      </c>
      <c r="P801" s="129" t="s">
        <v>952</v>
      </c>
      <c r="T801" s="135">
        <v>7654.46</v>
      </c>
      <c r="V801" s="156">
        <v>0</v>
      </c>
      <c r="W801" s="151"/>
    </row>
    <row r="802" spans="2:23" x14ac:dyDescent="0.25">
      <c r="C802" s="129" t="s">
        <v>953</v>
      </c>
      <c r="E802" s="129" t="s">
        <v>954</v>
      </c>
      <c r="I802" s="129" t="s">
        <v>387</v>
      </c>
      <c r="L802" s="129" t="s">
        <v>267</v>
      </c>
      <c r="P802" s="129" t="s">
        <v>955</v>
      </c>
      <c r="T802" s="135">
        <v>7654.46</v>
      </c>
      <c r="V802" s="156">
        <v>0</v>
      </c>
      <c r="W802" s="151"/>
    </row>
    <row r="803" spans="2:23" x14ac:dyDescent="0.25">
      <c r="B803" s="128" t="s">
        <v>268</v>
      </c>
      <c r="E803" s="128" t="s">
        <v>391</v>
      </c>
      <c r="S803" s="160">
        <v>15308.92</v>
      </c>
      <c r="T803" s="151"/>
      <c r="U803" s="160">
        <v>0</v>
      </c>
      <c r="V803" s="151"/>
      <c r="W803" s="151"/>
    </row>
    <row r="805" spans="2:23" x14ac:dyDescent="0.25">
      <c r="B805" s="128" t="s">
        <v>271</v>
      </c>
      <c r="E805" s="128" t="s">
        <v>392</v>
      </c>
    </row>
    <row r="806" spans="2:23" x14ac:dyDescent="0.25">
      <c r="C806" s="129" t="s">
        <v>950</v>
      </c>
      <c r="E806" s="129" t="s">
        <v>951</v>
      </c>
      <c r="I806" s="129" t="s">
        <v>387</v>
      </c>
      <c r="L806" s="129" t="s">
        <v>267</v>
      </c>
      <c r="P806" s="129" t="s">
        <v>411</v>
      </c>
      <c r="T806" s="135">
        <v>-0.46</v>
      </c>
      <c r="V806" s="156">
        <v>0</v>
      </c>
      <c r="W806" s="151"/>
    </row>
    <row r="807" spans="2:23" x14ac:dyDescent="0.25">
      <c r="C807" s="129" t="s">
        <v>953</v>
      </c>
      <c r="E807" s="129" t="s">
        <v>954</v>
      </c>
      <c r="I807" s="129" t="s">
        <v>387</v>
      </c>
      <c r="L807" s="129" t="s">
        <v>267</v>
      </c>
      <c r="P807" s="129" t="s">
        <v>411</v>
      </c>
      <c r="T807" s="135">
        <v>-0.46</v>
      </c>
      <c r="V807" s="156">
        <v>0</v>
      </c>
      <c r="W807" s="151"/>
    </row>
    <row r="808" spans="2:23" x14ac:dyDescent="0.25">
      <c r="B808" s="128" t="s">
        <v>271</v>
      </c>
      <c r="E808" s="128" t="s">
        <v>392</v>
      </c>
      <c r="S808" s="160">
        <v>-0.92</v>
      </c>
      <c r="T808" s="151"/>
      <c r="U808" s="160">
        <v>0</v>
      </c>
      <c r="V808" s="151"/>
      <c r="W808" s="151"/>
    </row>
    <row r="809" spans="2:23" x14ac:dyDescent="0.25"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</row>
    <row r="810" spans="2:23" x14ac:dyDescent="0.25"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58">
        <v>15308</v>
      </c>
      <c r="T810" s="159"/>
      <c r="U810" s="158">
        <v>0</v>
      </c>
      <c r="V810" s="159"/>
      <c r="W810" s="159"/>
    </row>
    <row r="811" spans="2:23" x14ac:dyDescent="0.25">
      <c r="B811" s="138"/>
      <c r="C811" s="138"/>
      <c r="D811" s="127" t="s">
        <v>316</v>
      </c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2">
        <v>15308</v>
      </c>
      <c r="S811" s="138"/>
      <c r="T811" s="138"/>
      <c r="U811" s="138"/>
      <c r="V811" s="138"/>
      <c r="W811" s="138"/>
    </row>
    <row r="812" spans="2:23" x14ac:dyDescent="0.25"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</row>
    <row r="813" spans="2:23" x14ac:dyDescent="0.25">
      <c r="B813" s="128" t="s">
        <v>311</v>
      </c>
      <c r="D813" s="128" t="s">
        <v>7</v>
      </c>
      <c r="O813" s="127" t="s">
        <v>168</v>
      </c>
      <c r="P813" s="138"/>
      <c r="Q813" s="138"/>
      <c r="R813" s="132">
        <v>-15308</v>
      </c>
    </row>
    <row r="814" spans="2:23" x14ac:dyDescent="0.25">
      <c r="O814" s="134"/>
      <c r="P814" s="134"/>
      <c r="Q814" s="134"/>
      <c r="R814" s="134"/>
    </row>
    <row r="815" spans="2:23" x14ac:dyDescent="0.25">
      <c r="B815" s="129" t="s">
        <v>451</v>
      </c>
    </row>
    <row r="817" spans="2:23" ht="24" customHeight="1" x14ac:dyDescent="0.25">
      <c r="B817" s="161" t="s">
        <v>641</v>
      </c>
      <c r="C817" s="151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1"/>
      <c r="R817" s="151"/>
      <c r="S817" s="151"/>
      <c r="T817" s="151"/>
      <c r="U817" s="151"/>
      <c r="V817" s="151"/>
      <c r="W817" s="151"/>
    </row>
    <row r="818" spans="2:23" ht="18" x14ac:dyDescent="0.25">
      <c r="B818" s="124" t="s">
        <v>310</v>
      </c>
      <c r="S818" s="150" t="s">
        <v>956</v>
      </c>
      <c r="T818" s="151"/>
      <c r="U818" s="151"/>
      <c r="V818" s="151"/>
      <c r="W818" s="151"/>
    </row>
    <row r="819" spans="2:23" ht="15.75" thickBot="1" x14ac:dyDescent="0.3">
      <c r="B819" s="125" t="s">
        <v>431</v>
      </c>
      <c r="C819" s="139"/>
      <c r="D819" s="139"/>
      <c r="E819" s="139"/>
      <c r="F819" s="139"/>
      <c r="G819" s="139"/>
      <c r="H819" s="139"/>
      <c r="I819" s="139"/>
      <c r="J819" s="139"/>
      <c r="K819" s="139" t="s">
        <v>135</v>
      </c>
      <c r="L819" s="139"/>
      <c r="M819" s="139"/>
      <c r="N819" s="139"/>
      <c r="O819" s="139"/>
      <c r="P819" s="139" t="s">
        <v>432</v>
      </c>
      <c r="Q819" s="139" t="s">
        <v>433</v>
      </c>
      <c r="R819" s="139"/>
      <c r="S819" s="152" t="s">
        <v>136</v>
      </c>
      <c r="T819" s="153"/>
      <c r="U819" s="153"/>
      <c r="V819" s="153"/>
      <c r="W819" s="153"/>
    </row>
    <row r="820" spans="2:23" ht="15.75" thickTop="1" x14ac:dyDescent="0.25"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</row>
    <row r="821" spans="2:23" ht="15.75" x14ac:dyDescent="0.25">
      <c r="B821" s="141" t="s">
        <v>311</v>
      </c>
      <c r="F821" s="141" t="s">
        <v>8</v>
      </c>
    </row>
    <row r="823" spans="2:23" x14ac:dyDescent="0.25">
      <c r="B823" s="138"/>
      <c r="C823" s="127" t="s">
        <v>173</v>
      </c>
      <c r="D823" s="138"/>
      <c r="E823" s="127" t="s">
        <v>312</v>
      </c>
      <c r="F823" s="138"/>
      <c r="G823" s="138"/>
      <c r="H823" s="138"/>
      <c r="I823" s="127" t="s">
        <v>174</v>
      </c>
      <c r="J823" s="138"/>
      <c r="K823" s="138"/>
      <c r="L823" s="127" t="s">
        <v>175</v>
      </c>
      <c r="M823" s="138"/>
      <c r="N823" s="138"/>
      <c r="O823" s="138"/>
      <c r="P823" s="127" t="s">
        <v>176</v>
      </c>
      <c r="Q823" s="138"/>
      <c r="R823" s="138"/>
      <c r="S823" s="138"/>
      <c r="T823" s="137" t="s">
        <v>177</v>
      </c>
      <c r="U823" s="138"/>
      <c r="V823" s="154" t="s">
        <v>313</v>
      </c>
      <c r="W823" s="155"/>
    </row>
    <row r="824" spans="2:23" x14ac:dyDescent="0.25"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</row>
    <row r="825" spans="2:23" x14ac:dyDescent="0.25">
      <c r="B825" s="131" t="s">
        <v>139</v>
      </c>
    </row>
    <row r="827" spans="2:23" x14ac:dyDescent="0.25">
      <c r="B827" s="128" t="s">
        <v>271</v>
      </c>
      <c r="E827" s="128" t="s">
        <v>392</v>
      </c>
    </row>
    <row r="828" spans="2:23" x14ac:dyDescent="0.25">
      <c r="C828" s="129" t="s">
        <v>947</v>
      </c>
      <c r="E828" s="129" t="s">
        <v>957</v>
      </c>
      <c r="I828" s="129" t="s">
        <v>387</v>
      </c>
      <c r="L828" s="129" t="s">
        <v>267</v>
      </c>
      <c r="P828" s="129" t="s">
        <v>958</v>
      </c>
      <c r="T828" s="135">
        <v>7654</v>
      </c>
      <c r="V828" s="156">
        <v>0</v>
      </c>
      <c r="W828" s="151"/>
    </row>
    <row r="829" spans="2:23" x14ac:dyDescent="0.25">
      <c r="C829" s="129" t="s">
        <v>959</v>
      </c>
      <c r="E829" s="129" t="s">
        <v>960</v>
      </c>
      <c r="I829" s="129" t="s">
        <v>387</v>
      </c>
      <c r="L829" s="129" t="s">
        <v>267</v>
      </c>
      <c r="P829" s="129" t="s">
        <v>958</v>
      </c>
      <c r="T829" s="135">
        <v>7654</v>
      </c>
      <c r="V829" s="156">
        <v>0</v>
      </c>
      <c r="W829" s="151"/>
    </row>
    <row r="830" spans="2:23" x14ac:dyDescent="0.25">
      <c r="C830" s="129" t="s">
        <v>961</v>
      </c>
      <c r="E830" s="129" t="s">
        <v>962</v>
      </c>
      <c r="I830" s="129" t="s">
        <v>387</v>
      </c>
      <c r="L830" s="129" t="s">
        <v>267</v>
      </c>
      <c r="P830" s="129" t="s">
        <v>963</v>
      </c>
      <c r="T830" s="135">
        <v>7654</v>
      </c>
      <c r="V830" s="156">
        <v>0</v>
      </c>
      <c r="W830" s="151"/>
    </row>
    <row r="831" spans="2:23" x14ac:dyDescent="0.25">
      <c r="C831" s="129" t="s">
        <v>777</v>
      </c>
      <c r="E831" s="129" t="s">
        <v>964</v>
      </c>
      <c r="I831" s="129" t="s">
        <v>387</v>
      </c>
      <c r="L831" s="129" t="s">
        <v>267</v>
      </c>
      <c r="P831" s="129" t="s">
        <v>965</v>
      </c>
      <c r="T831" s="135">
        <v>7654</v>
      </c>
      <c r="V831" s="156">
        <v>0</v>
      </c>
      <c r="W831" s="151"/>
    </row>
    <row r="832" spans="2:23" x14ac:dyDescent="0.25">
      <c r="C832" s="129" t="s">
        <v>966</v>
      </c>
      <c r="E832" s="129" t="s">
        <v>967</v>
      </c>
      <c r="I832" s="129" t="s">
        <v>387</v>
      </c>
      <c r="L832" s="129" t="s">
        <v>267</v>
      </c>
      <c r="P832" s="129" t="s">
        <v>968</v>
      </c>
      <c r="T832" s="135">
        <v>7654</v>
      </c>
      <c r="V832" s="156">
        <v>0</v>
      </c>
      <c r="W832" s="151"/>
    </row>
    <row r="833" spans="2:23" x14ac:dyDescent="0.25">
      <c r="C833" s="129" t="s">
        <v>969</v>
      </c>
      <c r="E833" s="129" t="s">
        <v>970</v>
      </c>
      <c r="I833" s="129" t="s">
        <v>387</v>
      </c>
      <c r="L833" s="129" t="s">
        <v>267</v>
      </c>
      <c r="P833" s="129" t="s">
        <v>971</v>
      </c>
      <c r="T833" s="135">
        <v>7654</v>
      </c>
      <c r="V833" s="156">
        <v>0</v>
      </c>
      <c r="W833" s="151"/>
    </row>
    <row r="834" spans="2:23" x14ac:dyDescent="0.25">
      <c r="C834" s="129" t="s">
        <v>972</v>
      </c>
      <c r="E834" s="129" t="s">
        <v>973</v>
      </c>
      <c r="I834" s="129" t="s">
        <v>387</v>
      </c>
      <c r="L834" s="129" t="s">
        <v>267</v>
      </c>
      <c r="P834" s="129" t="s">
        <v>971</v>
      </c>
      <c r="T834" s="135">
        <v>7654</v>
      </c>
      <c r="V834" s="156">
        <v>0</v>
      </c>
      <c r="W834" s="151"/>
    </row>
    <row r="835" spans="2:23" x14ac:dyDescent="0.25">
      <c r="C835" s="129" t="s">
        <v>974</v>
      </c>
      <c r="E835" s="129" t="s">
        <v>975</v>
      </c>
      <c r="I835" s="129" t="s">
        <v>387</v>
      </c>
      <c r="L835" s="129" t="s">
        <v>267</v>
      </c>
      <c r="P835" s="129" t="s">
        <v>976</v>
      </c>
      <c r="T835" s="135">
        <v>7654</v>
      </c>
      <c r="V835" s="156">
        <v>0</v>
      </c>
      <c r="W835" s="151"/>
    </row>
    <row r="836" spans="2:23" x14ac:dyDescent="0.25">
      <c r="C836" s="129" t="s">
        <v>811</v>
      </c>
      <c r="E836" s="129" t="s">
        <v>977</v>
      </c>
      <c r="I836" s="129" t="s">
        <v>387</v>
      </c>
      <c r="L836" s="129" t="s">
        <v>267</v>
      </c>
      <c r="P836" s="129" t="s">
        <v>978</v>
      </c>
      <c r="T836" s="135">
        <v>7654</v>
      </c>
      <c r="V836" s="156">
        <v>0</v>
      </c>
      <c r="W836" s="151"/>
    </row>
    <row r="837" spans="2:23" x14ac:dyDescent="0.25">
      <c r="C837" s="129" t="s">
        <v>455</v>
      </c>
      <c r="E837" s="129" t="s">
        <v>979</v>
      </c>
      <c r="I837" s="129" t="s">
        <v>315</v>
      </c>
      <c r="P837" s="129" t="s">
        <v>980</v>
      </c>
      <c r="T837" s="135">
        <v>7654</v>
      </c>
      <c r="V837" s="156">
        <v>0</v>
      </c>
      <c r="W837" s="151"/>
    </row>
    <row r="838" spans="2:23" x14ac:dyDescent="0.25">
      <c r="B838" s="128" t="s">
        <v>271</v>
      </c>
      <c r="E838" s="128" t="s">
        <v>392</v>
      </c>
      <c r="S838" s="160">
        <v>76540</v>
      </c>
      <c r="T838" s="151"/>
      <c r="U838" s="160">
        <v>0</v>
      </c>
      <c r="V838" s="151"/>
      <c r="W838" s="151"/>
    </row>
    <row r="839" spans="2:23" x14ac:dyDescent="0.25"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</row>
    <row r="840" spans="2:23" x14ac:dyDescent="0.25"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58">
        <v>76540</v>
      </c>
      <c r="T840" s="159"/>
      <c r="U840" s="158">
        <v>0</v>
      </c>
      <c r="V840" s="159"/>
      <c r="W840" s="159"/>
    </row>
    <row r="841" spans="2:23" x14ac:dyDescent="0.25">
      <c r="B841" s="138"/>
      <c r="C841" s="138"/>
      <c r="D841" s="127" t="s">
        <v>316</v>
      </c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2">
        <v>76540</v>
      </c>
      <c r="S841" s="138"/>
      <c r="T841" s="138"/>
      <c r="U841" s="138"/>
      <c r="V841" s="138"/>
      <c r="W841" s="138"/>
    </row>
    <row r="842" spans="2:23" x14ac:dyDescent="0.25"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</row>
    <row r="844" spans="2:23" x14ac:dyDescent="0.25">
      <c r="B844" s="131" t="s">
        <v>140</v>
      </c>
    </row>
    <row r="846" spans="2:23" x14ac:dyDescent="0.25">
      <c r="B846" s="128" t="s">
        <v>368</v>
      </c>
      <c r="E846" s="128" t="s">
        <v>369</v>
      </c>
    </row>
    <row r="847" spans="2:23" x14ac:dyDescent="0.25">
      <c r="C847" s="129" t="s">
        <v>455</v>
      </c>
      <c r="E847" s="129" t="s">
        <v>914</v>
      </c>
      <c r="I847" s="129" t="s">
        <v>315</v>
      </c>
      <c r="L847" s="129" t="s">
        <v>267</v>
      </c>
      <c r="P847" s="129" t="s">
        <v>981</v>
      </c>
      <c r="T847" s="135">
        <v>0</v>
      </c>
      <c r="V847" s="156">
        <v>8167.5</v>
      </c>
      <c r="W847" s="151"/>
    </row>
    <row r="848" spans="2:23" x14ac:dyDescent="0.25">
      <c r="B848" s="128" t="s">
        <v>368</v>
      </c>
      <c r="E848" s="128" t="s">
        <v>369</v>
      </c>
      <c r="S848" s="160">
        <v>0</v>
      </c>
      <c r="T848" s="151"/>
      <c r="U848" s="160">
        <v>8167.5</v>
      </c>
      <c r="V848" s="151"/>
      <c r="W848" s="151"/>
    </row>
    <row r="849" spans="2:23" x14ac:dyDescent="0.25"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</row>
    <row r="850" spans="2:23" x14ac:dyDescent="0.25"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58">
        <v>0</v>
      </c>
      <c r="T850" s="159"/>
      <c r="U850" s="158">
        <v>8167.5</v>
      </c>
      <c r="V850" s="159"/>
      <c r="W850" s="159"/>
    </row>
    <row r="851" spans="2:23" x14ac:dyDescent="0.25">
      <c r="B851" s="138"/>
      <c r="C851" s="138"/>
      <c r="D851" s="127" t="s">
        <v>324</v>
      </c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2">
        <v>8167.5</v>
      </c>
      <c r="S851" s="138"/>
      <c r="T851" s="138"/>
      <c r="U851" s="138"/>
      <c r="V851" s="138"/>
      <c r="W851" s="138"/>
    </row>
    <row r="852" spans="2:23" x14ac:dyDescent="0.25"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</row>
    <row r="853" spans="2:23" x14ac:dyDescent="0.25">
      <c r="B853" s="128" t="s">
        <v>311</v>
      </c>
      <c r="D853" s="128" t="s">
        <v>8</v>
      </c>
      <c r="O853" s="127" t="s">
        <v>168</v>
      </c>
      <c r="P853" s="138"/>
      <c r="Q853" s="138"/>
      <c r="R853" s="132">
        <v>-68372.5</v>
      </c>
    </row>
    <row r="854" spans="2:23" x14ac:dyDescent="0.25">
      <c r="O854" s="134"/>
      <c r="P854" s="134"/>
      <c r="Q854" s="134"/>
      <c r="R854" s="134"/>
    </row>
    <row r="855" spans="2:23" x14ac:dyDescent="0.25">
      <c r="B855" s="129" t="s">
        <v>451</v>
      </c>
    </row>
    <row r="857" spans="2:23" ht="24" customHeight="1" x14ac:dyDescent="0.25">
      <c r="B857" s="161" t="s">
        <v>641</v>
      </c>
      <c r="C857" s="151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1"/>
      <c r="R857" s="151"/>
      <c r="S857" s="151"/>
      <c r="T857" s="151"/>
      <c r="U857" s="151"/>
      <c r="V857" s="151"/>
      <c r="W857" s="151"/>
    </row>
    <row r="858" spans="2:23" ht="18" x14ac:dyDescent="0.25">
      <c r="B858" s="124" t="s">
        <v>310</v>
      </c>
      <c r="S858" s="150" t="s">
        <v>982</v>
      </c>
      <c r="T858" s="151"/>
      <c r="U858" s="151"/>
      <c r="V858" s="151"/>
      <c r="W858" s="151"/>
    </row>
    <row r="859" spans="2:23" ht="15.75" thickBot="1" x14ac:dyDescent="0.3">
      <c r="B859" s="125" t="s">
        <v>431</v>
      </c>
      <c r="C859" s="139"/>
      <c r="D859" s="139"/>
      <c r="E859" s="139"/>
      <c r="F859" s="139"/>
      <c r="G859" s="139"/>
      <c r="H859" s="139"/>
      <c r="I859" s="139"/>
      <c r="J859" s="139"/>
      <c r="K859" s="139" t="s">
        <v>135</v>
      </c>
      <c r="L859" s="139"/>
      <c r="M859" s="139"/>
      <c r="N859" s="139"/>
      <c r="O859" s="139"/>
      <c r="P859" s="139" t="s">
        <v>432</v>
      </c>
      <c r="Q859" s="139" t="s">
        <v>433</v>
      </c>
      <c r="R859" s="139"/>
      <c r="S859" s="152" t="s">
        <v>136</v>
      </c>
      <c r="T859" s="153"/>
      <c r="U859" s="153"/>
      <c r="V859" s="153"/>
      <c r="W859" s="153"/>
    </row>
    <row r="860" spans="2:23" ht="15.75" thickTop="1" x14ac:dyDescent="0.25"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</row>
    <row r="861" spans="2:23" ht="15.75" x14ac:dyDescent="0.25">
      <c r="B861" s="141" t="s">
        <v>311</v>
      </c>
      <c r="F861" s="141" t="s">
        <v>9</v>
      </c>
    </row>
    <row r="863" spans="2:23" x14ac:dyDescent="0.25">
      <c r="B863" s="138"/>
      <c r="C863" s="127" t="s">
        <v>173</v>
      </c>
      <c r="D863" s="138"/>
      <c r="E863" s="127" t="s">
        <v>312</v>
      </c>
      <c r="F863" s="138"/>
      <c r="G863" s="138"/>
      <c r="H863" s="138"/>
      <c r="I863" s="127" t="s">
        <v>174</v>
      </c>
      <c r="J863" s="138"/>
      <c r="K863" s="138"/>
      <c r="L863" s="127" t="s">
        <v>175</v>
      </c>
      <c r="M863" s="138"/>
      <c r="N863" s="138"/>
      <c r="O863" s="138"/>
      <c r="P863" s="127" t="s">
        <v>176</v>
      </c>
      <c r="Q863" s="138"/>
      <c r="R863" s="138"/>
      <c r="S863" s="138"/>
      <c r="T863" s="137" t="s">
        <v>177</v>
      </c>
      <c r="U863" s="138"/>
      <c r="V863" s="154" t="s">
        <v>313</v>
      </c>
      <c r="W863" s="155"/>
    </row>
    <row r="864" spans="2:23" x14ac:dyDescent="0.25"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</row>
    <row r="865" spans="2:23" x14ac:dyDescent="0.25">
      <c r="B865" s="131" t="s">
        <v>139</v>
      </c>
    </row>
    <row r="867" spans="2:23" x14ac:dyDescent="0.25">
      <c r="B867" s="128" t="s">
        <v>264</v>
      </c>
      <c r="E867" s="128" t="s">
        <v>393</v>
      </c>
    </row>
    <row r="868" spans="2:23" x14ac:dyDescent="0.25">
      <c r="C868" s="129" t="s">
        <v>452</v>
      </c>
      <c r="E868" s="129" t="s">
        <v>983</v>
      </c>
      <c r="I868" s="129" t="s">
        <v>387</v>
      </c>
      <c r="L868" s="129" t="s">
        <v>394</v>
      </c>
      <c r="P868" s="129" t="s">
        <v>395</v>
      </c>
      <c r="T868" s="135">
        <v>3780</v>
      </c>
      <c r="V868" s="156">
        <v>0</v>
      </c>
      <c r="W868" s="151"/>
    </row>
    <row r="869" spans="2:23" x14ac:dyDescent="0.25">
      <c r="C869" s="129" t="s">
        <v>984</v>
      </c>
      <c r="E869" s="129" t="s">
        <v>985</v>
      </c>
      <c r="I869" s="129" t="s">
        <v>387</v>
      </c>
      <c r="L869" s="129" t="s">
        <v>394</v>
      </c>
      <c r="P869" s="129" t="s">
        <v>395</v>
      </c>
      <c r="T869" s="135">
        <v>3500</v>
      </c>
      <c r="V869" s="156">
        <v>0</v>
      </c>
      <c r="W869" s="151"/>
    </row>
    <row r="870" spans="2:23" x14ac:dyDescent="0.25">
      <c r="C870" s="129" t="s">
        <v>848</v>
      </c>
      <c r="E870" s="129" t="s">
        <v>986</v>
      </c>
      <c r="I870" s="129" t="s">
        <v>387</v>
      </c>
      <c r="L870" s="129" t="s">
        <v>394</v>
      </c>
      <c r="P870" s="129" t="s">
        <v>987</v>
      </c>
      <c r="T870" s="135">
        <v>3500</v>
      </c>
      <c r="V870" s="156">
        <v>0</v>
      </c>
      <c r="W870" s="151"/>
    </row>
    <row r="871" spans="2:23" x14ac:dyDescent="0.25">
      <c r="C871" s="129" t="s">
        <v>988</v>
      </c>
      <c r="E871" s="129" t="s">
        <v>989</v>
      </c>
      <c r="I871" s="129" t="s">
        <v>387</v>
      </c>
      <c r="L871" s="129" t="s">
        <v>394</v>
      </c>
      <c r="P871" s="129" t="s">
        <v>990</v>
      </c>
      <c r="T871" s="135">
        <v>3500</v>
      </c>
      <c r="V871" s="156">
        <v>0</v>
      </c>
      <c r="W871" s="151"/>
    </row>
    <row r="872" spans="2:23" x14ac:dyDescent="0.25">
      <c r="C872" s="129" t="s">
        <v>645</v>
      </c>
      <c r="E872" s="129" t="s">
        <v>991</v>
      </c>
      <c r="I872" s="129" t="s">
        <v>387</v>
      </c>
      <c r="L872" s="129" t="s">
        <v>394</v>
      </c>
      <c r="P872" s="129" t="s">
        <v>992</v>
      </c>
      <c r="T872" s="135">
        <v>3500</v>
      </c>
      <c r="V872" s="156">
        <v>0</v>
      </c>
      <c r="W872" s="151"/>
    </row>
    <row r="873" spans="2:23" x14ac:dyDescent="0.25">
      <c r="C873" s="129" t="s">
        <v>993</v>
      </c>
      <c r="E873" s="129" t="s">
        <v>994</v>
      </c>
      <c r="I873" s="129" t="s">
        <v>387</v>
      </c>
      <c r="L873" s="129" t="s">
        <v>394</v>
      </c>
      <c r="P873" s="129" t="s">
        <v>995</v>
      </c>
      <c r="T873" s="135">
        <v>3500</v>
      </c>
      <c r="V873" s="156">
        <v>0</v>
      </c>
      <c r="W873" s="151"/>
    </row>
    <row r="874" spans="2:23" x14ac:dyDescent="0.25">
      <c r="C874" s="129" t="s">
        <v>996</v>
      </c>
      <c r="E874" s="129" t="s">
        <v>997</v>
      </c>
      <c r="I874" s="129" t="s">
        <v>387</v>
      </c>
      <c r="L874" s="129" t="s">
        <v>394</v>
      </c>
      <c r="P874" s="129" t="s">
        <v>998</v>
      </c>
      <c r="T874" s="135">
        <v>8500</v>
      </c>
      <c r="V874" s="156">
        <v>0</v>
      </c>
      <c r="W874" s="151"/>
    </row>
    <row r="875" spans="2:23" x14ac:dyDescent="0.25">
      <c r="C875" s="129" t="s">
        <v>999</v>
      </c>
      <c r="E875" s="129" t="s">
        <v>1000</v>
      </c>
      <c r="I875" s="129" t="s">
        <v>387</v>
      </c>
      <c r="L875" s="129" t="s">
        <v>394</v>
      </c>
      <c r="P875" s="129" t="s">
        <v>1001</v>
      </c>
      <c r="T875" s="135">
        <v>3500</v>
      </c>
      <c r="V875" s="156">
        <v>0</v>
      </c>
      <c r="W875" s="151"/>
    </row>
    <row r="876" spans="2:23" x14ac:dyDescent="0.25">
      <c r="C876" s="129" t="s">
        <v>802</v>
      </c>
      <c r="E876" s="129" t="s">
        <v>1002</v>
      </c>
      <c r="I876" s="129" t="s">
        <v>387</v>
      </c>
      <c r="L876" s="129" t="s">
        <v>394</v>
      </c>
      <c r="P876" s="129" t="s">
        <v>1003</v>
      </c>
      <c r="T876" s="135">
        <v>3500</v>
      </c>
      <c r="V876" s="156">
        <v>0</v>
      </c>
      <c r="W876" s="151"/>
    </row>
    <row r="877" spans="2:23" x14ac:dyDescent="0.25">
      <c r="C877" s="129" t="s">
        <v>1004</v>
      </c>
      <c r="E877" s="129" t="s">
        <v>1005</v>
      </c>
      <c r="I877" s="129" t="s">
        <v>387</v>
      </c>
      <c r="L877" s="129" t="s">
        <v>394</v>
      </c>
      <c r="P877" s="129" t="s">
        <v>1006</v>
      </c>
      <c r="T877" s="135">
        <v>6000</v>
      </c>
      <c r="V877" s="156">
        <v>0</v>
      </c>
      <c r="W877" s="151"/>
    </row>
    <row r="878" spans="2:23" x14ac:dyDescent="0.25">
      <c r="C878" s="129" t="s">
        <v>455</v>
      </c>
      <c r="E878" s="129" t="s">
        <v>1007</v>
      </c>
      <c r="I878" s="129" t="s">
        <v>387</v>
      </c>
      <c r="L878" s="129" t="s">
        <v>394</v>
      </c>
      <c r="P878" s="129" t="s">
        <v>1008</v>
      </c>
      <c r="T878" s="135">
        <v>3500</v>
      </c>
      <c r="V878" s="156">
        <v>0</v>
      </c>
      <c r="W878" s="151"/>
    </row>
    <row r="879" spans="2:23" x14ac:dyDescent="0.25">
      <c r="C879" s="129" t="s">
        <v>455</v>
      </c>
      <c r="E879" s="129" t="s">
        <v>1009</v>
      </c>
      <c r="I879" s="129" t="s">
        <v>315</v>
      </c>
      <c r="P879" s="129" t="s">
        <v>1010</v>
      </c>
      <c r="T879" s="135">
        <v>10000</v>
      </c>
      <c r="V879" s="156">
        <v>0</v>
      </c>
      <c r="W879" s="151"/>
    </row>
    <row r="880" spans="2:23" x14ac:dyDescent="0.25">
      <c r="B880" s="128" t="s">
        <v>264</v>
      </c>
      <c r="E880" s="128" t="s">
        <v>393</v>
      </c>
      <c r="S880" s="160">
        <v>56280</v>
      </c>
      <c r="T880" s="151"/>
      <c r="U880" s="160">
        <v>0</v>
      </c>
      <c r="V880" s="151"/>
      <c r="W880" s="151"/>
    </row>
    <row r="881" spans="2:23" x14ac:dyDescent="0.25"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</row>
    <row r="882" spans="2:23" x14ac:dyDescent="0.25"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58">
        <v>56280</v>
      </c>
      <c r="T882" s="159"/>
      <c r="U882" s="158">
        <v>0</v>
      </c>
      <c r="V882" s="159"/>
      <c r="W882" s="159"/>
    </row>
    <row r="883" spans="2:23" x14ac:dyDescent="0.25">
      <c r="B883" s="138"/>
      <c r="C883" s="138"/>
      <c r="D883" s="127" t="s">
        <v>316</v>
      </c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2">
        <v>56280</v>
      </c>
      <c r="S883" s="138"/>
      <c r="T883" s="138"/>
      <c r="U883" s="138"/>
      <c r="V883" s="138"/>
      <c r="W883" s="138"/>
    </row>
    <row r="884" spans="2:23" x14ac:dyDescent="0.25"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</row>
    <row r="885" spans="2:23" x14ac:dyDescent="0.25">
      <c r="B885" s="128" t="s">
        <v>311</v>
      </c>
      <c r="D885" s="128" t="s">
        <v>9</v>
      </c>
      <c r="O885" s="127" t="s">
        <v>168</v>
      </c>
      <c r="P885" s="138"/>
      <c r="Q885" s="138"/>
      <c r="R885" s="132">
        <v>-56280</v>
      </c>
    </row>
    <row r="886" spans="2:23" x14ac:dyDescent="0.25">
      <c r="O886" s="134"/>
      <c r="P886" s="134"/>
      <c r="Q886" s="134"/>
      <c r="R886" s="134"/>
    </row>
    <row r="887" spans="2:23" x14ac:dyDescent="0.25">
      <c r="B887" s="129" t="s">
        <v>451</v>
      </c>
    </row>
    <row r="889" spans="2:23" ht="24" customHeight="1" x14ac:dyDescent="0.25">
      <c r="B889" s="161" t="s">
        <v>641</v>
      </c>
      <c r="C889" s="151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1"/>
      <c r="R889" s="151"/>
      <c r="S889" s="151"/>
      <c r="T889" s="151"/>
      <c r="U889" s="151"/>
      <c r="V889" s="151"/>
      <c r="W889" s="151"/>
    </row>
    <row r="890" spans="2:23" ht="18" x14ac:dyDescent="0.25">
      <c r="B890" s="124" t="s">
        <v>310</v>
      </c>
      <c r="S890" s="150" t="s">
        <v>1011</v>
      </c>
      <c r="T890" s="151"/>
      <c r="U890" s="151"/>
      <c r="V890" s="151"/>
      <c r="W890" s="151"/>
    </row>
    <row r="891" spans="2:23" ht="15.75" thickBot="1" x14ac:dyDescent="0.3">
      <c r="B891" s="125" t="s">
        <v>431</v>
      </c>
      <c r="C891" s="139"/>
      <c r="D891" s="139"/>
      <c r="E891" s="139"/>
      <c r="F891" s="139"/>
      <c r="G891" s="139"/>
      <c r="H891" s="139"/>
      <c r="I891" s="139"/>
      <c r="J891" s="139"/>
      <c r="K891" s="139" t="s">
        <v>135</v>
      </c>
      <c r="L891" s="139"/>
      <c r="M891" s="139"/>
      <c r="N891" s="139"/>
      <c r="O891" s="139"/>
      <c r="P891" s="139" t="s">
        <v>432</v>
      </c>
      <c r="Q891" s="139" t="s">
        <v>433</v>
      </c>
      <c r="R891" s="139"/>
      <c r="S891" s="152" t="s">
        <v>136</v>
      </c>
      <c r="T891" s="153"/>
      <c r="U891" s="153"/>
      <c r="V891" s="153"/>
      <c r="W891" s="153"/>
    </row>
    <row r="892" spans="2:23" ht="15.75" thickTop="1" x14ac:dyDescent="0.25"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</row>
    <row r="893" spans="2:23" ht="15.75" x14ac:dyDescent="0.25">
      <c r="B893" s="141" t="s">
        <v>311</v>
      </c>
      <c r="F893" s="141" t="s">
        <v>10</v>
      </c>
    </row>
    <row r="895" spans="2:23" x14ac:dyDescent="0.25">
      <c r="B895" s="138"/>
      <c r="C895" s="127" t="s">
        <v>173</v>
      </c>
      <c r="D895" s="138"/>
      <c r="E895" s="127" t="s">
        <v>312</v>
      </c>
      <c r="F895" s="138"/>
      <c r="G895" s="138"/>
      <c r="H895" s="138"/>
      <c r="I895" s="127" t="s">
        <v>174</v>
      </c>
      <c r="J895" s="138"/>
      <c r="K895" s="138"/>
      <c r="L895" s="127" t="s">
        <v>175</v>
      </c>
      <c r="M895" s="138"/>
      <c r="N895" s="138"/>
      <c r="O895" s="138"/>
      <c r="P895" s="127" t="s">
        <v>176</v>
      </c>
      <c r="Q895" s="138"/>
      <c r="R895" s="138"/>
      <c r="S895" s="138"/>
      <c r="T895" s="137" t="s">
        <v>177</v>
      </c>
      <c r="U895" s="138"/>
      <c r="V895" s="154" t="s">
        <v>313</v>
      </c>
      <c r="W895" s="155"/>
    </row>
    <row r="896" spans="2:23" x14ac:dyDescent="0.25"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</row>
    <row r="897" spans="2:23" x14ac:dyDescent="0.25">
      <c r="B897" s="131" t="s">
        <v>139</v>
      </c>
    </row>
    <row r="899" spans="2:23" x14ac:dyDescent="0.25">
      <c r="B899" s="128" t="s">
        <v>264</v>
      </c>
      <c r="E899" s="128" t="s">
        <v>393</v>
      </c>
    </row>
    <row r="900" spans="2:23" x14ac:dyDescent="0.25">
      <c r="C900" s="129" t="s">
        <v>1012</v>
      </c>
      <c r="E900" s="129" t="s">
        <v>1013</v>
      </c>
      <c r="I900" s="129" t="s">
        <v>387</v>
      </c>
      <c r="L900" s="129" t="s">
        <v>396</v>
      </c>
      <c r="P900" s="129" t="s">
        <v>1014</v>
      </c>
      <c r="T900" s="135">
        <v>5408.7</v>
      </c>
      <c r="V900" s="156">
        <v>0</v>
      </c>
      <c r="W900" s="151"/>
    </row>
    <row r="901" spans="2:23" x14ac:dyDescent="0.25">
      <c r="C901" s="129" t="s">
        <v>943</v>
      </c>
      <c r="E901" s="129" t="s">
        <v>1015</v>
      </c>
      <c r="I901" s="129" t="s">
        <v>387</v>
      </c>
      <c r="L901" s="129" t="s">
        <v>396</v>
      </c>
      <c r="P901" s="129" t="s">
        <v>1016</v>
      </c>
      <c r="T901" s="135">
        <v>5408.7</v>
      </c>
      <c r="V901" s="156">
        <v>0</v>
      </c>
      <c r="W901" s="151"/>
    </row>
    <row r="902" spans="2:23" x14ac:dyDescent="0.25">
      <c r="C902" s="129" t="s">
        <v>988</v>
      </c>
      <c r="E902" s="129" t="s">
        <v>989</v>
      </c>
      <c r="I902" s="129" t="s">
        <v>387</v>
      </c>
      <c r="L902" s="129" t="s">
        <v>394</v>
      </c>
      <c r="P902" s="129" t="s">
        <v>1017</v>
      </c>
      <c r="T902" s="135">
        <v>3500</v>
      </c>
      <c r="V902" s="156">
        <v>0</v>
      </c>
      <c r="W902" s="151"/>
    </row>
    <row r="903" spans="2:23" x14ac:dyDescent="0.25">
      <c r="C903" s="129" t="s">
        <v>1018</v>
      </c>
      <c r="E903" s="129" t="s">
        <v>1019</v>
      </c>
      <c r="I903" s="129" t="s">
        <v>387</v>
      </c>
      <c r="L903" s="129" t="s">
        <v>396</v>
      </c>
      <c r="P903" s="129" t="s">
        <v>1020</v>
      </c>
      <c r="T903" s="135">
        <v>5408.7</v>
      </c>
      <c r="V903" s="156">
        <v>0</v>
      </c>
      <c r="W903" s="151"/>
    </row>
    <row r="904" spans="2:23" x14ac:dyDescent="0.25">
      <c r="C904" s="129" t="s">
        <v>730</v>
      </c>
      <c r="E904" s="129" t="s">
        <v>1021</v>
      </c>
      <c r="I904" s="129" t="s">
        <v>387</v>
      </c>
      <c r="L904" s="129" t="s">
        <v>396</v>
      </c>
      <c r="P904" s="129" t="s">
        <v>1022</v>
      </c>
      <c r="T904" s="135">
        <v>5408.7</v>
      </c>
      <c r="V904" s="156">
        <v>0</v>
      </c>
      <c r="W904" s="151"/>
    </row>
    <row r="905" spans="2:23" x14ac:dyDescent="0.25">
      <c r="B905" s="128" t="s">
        <v>264</v>
      </c>
      <c r="E905" s="128" t="s">
        <v>393</v>
      </c>
      <c r="S905" s="160">
        <v>25134.799999999999</v>
      </c>
      <c r="T905" s="151"/>
      <c r="U905" s="160">
        <v>0</v>
      </c>
      <c r="V905" s="151"/>
      <c r="W905" s="151"/>
    </row>
    <row r="906" spans="2:23" x14ac:dyDescent="0.25"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</row>
    <row r="907" spans="2:23" x14ac:dyDescent="0.25"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58">
        <v>25134.799999999999</v>
      </c>
      <c r="T907" s="159"/>
      <c r="U907" s="158">
        <v>0</v>
      </c>
      <c r="V907" s="159"/>
      <c r="W907" s="159"/>
    </row>
    <row r="908" spans="2:23" x14ac:dyDescent="0.25">
      <c r="B908" s="138"/>
      <c r="C908" s="138"/>
      <c r="D908" s="127" t="s">
        <v>316</v>
      </c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2">
        <v>25134.799999999999</v>
      </c>
      <c r="S908" s="138"/>
      <c r="T908" s="138"/>
      <c r="U908" s="138"/>
      <c r="V908" s="138"/>
      <c r="W908" s="138"/>
    </row>
    <row r="909" spans="2:23" x14ac:dyDescent="0.25"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</row>
    <row r="910" spans="2:23" x14ac:dyDescent="0.25">
      <c r="B910" s="128" t="s">
        <v>311</v>
      </c>
      <c r="D910" s="128" t="s">
        <v>10</v>
      </c>
      <c r="O910" s="127" t="s">
        <v>168</v>
      </c>
      <c r="P910" s="138"/>
      <c r="Q910" s="138"/>
      <c r="R910" s="132">
        <v>-25134.799999999999</v>
      </c>
    </row>
    <row r="911" spans="2:23" x14ac:dyDescent="0.25">
      <c r="O911" s="134"/>
      <c r="P911" s="134"/>
      <c r="Q911" s="134"/>
      <c r="R911" s="134"/>
    </row>
    <row r="912" spans="2:23" x14ac:dyDescent="0.25">
      <c r="B912" s="129" t="s">
        <v>451</v>
      </c>
    </row>
    <row r="914" spans="2:23" ht="24" customHeight="1" x14ac:dyDescent="0.25">
      <c r="B914" s="161" t="s">
        <v>641</v>
      </c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1"/>
      <c r="U914" s="151"/>
      <c r="V914" s="151"/>
      <c r="W914" s="151"/>
    </row>
    <row r="915" spans="2:23" ht="18" x14ac:dyDescent="0.25">
      <c r="B915" s="124" t="s">
        <v>310</v>
      </c>
      <c r="S915" s="150" t="s">
        <v>1023</v>
      </c>
      <c r="T915" s="151"/>
      <c r="U915" s="151"/>
      <c r="V915" s="151"/>
      <c r="W915" s="151"/>
    </row>
    <row r="916" spans="2:23" ht="15.75" thickBot="1" x14ac:dyDescent="0.3">
      <c r="B916" s="125" t="s">
        <v>431</v>
      </c>
      <c r="C916" s="139"/>
      <c r="D916" s="139"/>
      <c r="E916" s="139"/>
      <c r="F916" s="139"/>
      <c r="G916" s="139"/>
      <c r="H916" s="139"/>
      <c r="I916" s="139"/>
      <c r="J916" s="139"/>
      <c r="K916" s="139" t="s">
        <v>135</v>
      </c>
      <c r="L916" s="139"/>
      <c r="M916" s="139"/>
      <c r="N916" s="139"/>
      <c r="O916" s="139"/>
      <c r="P916" s="139" t="s">
        <v>432</v>
      </c>
      <c r="Q916" s="139" t="s">
        <v>433</v>
      </c>
      <c r="R916" s="139"/>
      <c r="S916" s="152" t="s">
        <v>136</v>
      </c>
      <c r="T916" s="153"/>
      <c r="U916" s="153"/>
      <c r="V916" s="153"/>
      <c r="W916" s="153"/>
    </row>
    <row r="917" spans="2:23" ht="15.75" thickTop="1" x14ac:dyDescent="0.25"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</row>
    <row r="918" spans="2:23" ht="15.75" x14ac:dyDescent="0.25">
      <c r="B918" s="141" t="s">
        <v>311</v>
      </c>
      <c r="F918" s="141" t="s">
        <v>123</v>
      </c>
    </row>
    <row r="920" spans="2:23" x14ac:dyDescent="0.25">
      <c r="B920" s="138"/>
      <c r="C920" s="127" t="s">
        <v>173</v>
      </c>
      <c r="D920" s="138"/>
      <c r="E920" s="127" t="s">
        <v>312</v>
      </c>
      <c r="F920" s="138"/>
      <c r="G920" s="138"/>
      <c r="H920" s="138"/>
      <c r="I920" s="127" t="s">
        <v>174</v>
      </c>
      <c r="J920" s="138"/>
      <c r="K920" s="138"/>
      <c r="L920" s="127" t="s">
        <v>175</v>
      </c>
      <c r="M920" s="138"/>
      <c r="N920" s="138"/>
      <c r="O920" s="138"/>
      <c r="P920" s="127" t="s">
        <v>176</v>
      </c>
      <c r="Q920" s="138"/>
      <c r="R920" s="138"/>
      <c r="S920" s="138"/>
      <c r="T920" s="137" t="s">
        <v>177</v>
      </c>
      <c r="U920" s="138"/>
      <c r="V920" s="154" t="s">
        <v>313</v>
      </c>
      <c r="W920" s="155"/>
    </row>
    <row r="921" spans="2:23" x14ac:dyDescent="0.25"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</row>
    <row r="922" spans="2:23" x14ac:dyDescent="0.25">
      <c r="B922" s="131" t="s">
        <v>139</v>
      </c>
    </row>
    <row r="924" spans="2:23" x14ac:dyDescent="0.25">
      <c r="B924" s="128" t="s">
        <v>281</v>
      </c>
      <c r="E924" s="128" t="s">
        <v>397</v>
      </c>
    </row>
    <row r="925" spans="2:23" x14ac:dyDescent="0.25">
      <c r="C925" s="129" t="s">
        <v>1024</v>
      </c>
      <c r="E925" s="129" t="s">
        <v>1025</v>
      </c>
      <c r="I925" s="129" t="s">
        <v>375</v>
      </c>
      <c r="L925" s="129" t="s">
        <v>398</v>
      </c>
      <c r="P925" s="129" t="s">
        <v>1026</v>
      </c>
      <c r="T925" s="135">
        <v>4597</v>
      </c>
      <c r="V925" s="156">
        <v>0</v>
      </c>
      <c r="W925" s="151"/>
    </row>
    <row r="926" spans="2:23" x14ac:dyDescent="0.25">
      <c r="B926" s="128" t="s">
        <v>281</v>
      </c>
      <c r="E926" s="128" t="s">
        <v>397</v>
      </c>
      <c r="S926" s="160">
        <v>4597</v>
      </c>
      <c r="T926" s="151"/>
      <c r="U926" s="160">
        <v>0</v>
      </c>
      <c r="V926" s="151"/>
      <c r="W926" s="151"/>
    </row>
    <row r="927" spans="2:23" x14ac:dyDescent="0.25"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</row>
    <row r="928" spans="2:23" x14ac:dyDescent="0.25"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58">
        <v>4597</v>
      </c>
      <c r="T928" s="159"/>
      <c r="U928" s="158">
        <v>0</v>
      </c>
      <c r="V928" s="159"/>
      <c r="W928" s="159"/>
    </row>
    <row r="929" spans="2:23" x14ac:dyDescent="0.25">
      <c r="B929" s="138"/>
      <c r="C929" s="138"/>
      <c r="D929" s="127" t="s">
        <v>316</v>
      </c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2">
        <v>4597</v>
      </c>
      <c r="S929" s="138"/>
      <c r="T929" s="138"/>
      <c r="U929" s="138"/>
      <c r="V929" s="138"/>
      <c r="W929" s="138"/>
    </row>
    <row r="930" spans="2:23" x14ac:dyDescent="0.25"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</row>
    <row r="931" spans="2:23" x14ac:dyDescent="0.25">
      <c r="B931" s="128" t="s">
        <v>311</v>
      </c>
      <c r="D931" s="128" t="s">
        <v>123</v>
      </c>
      <c r="O931" s="127" t="s">
        <v>168</v>
      </c>
      <c r="P931" s="138"/>
      <c r="Q931" s="138"/>
      <c r="R931" s="132">
        <v>-4597</v>
      </c>
    </row>
    <row r="932" spans="2:23" x14ac:dyDescent="0.25">
      <c r="O932" s="134"/>
      <c r="P932" s="134"/>
      <c r="Q932" s="134"/>
      <c r="R932" s="134"/>
    </row>
    <row r="933" spans="2:23" x14ac:dyDescent="0.25">
      <c r="B933" s="129" t="s">
        <v>451</v>
      </c>
    </row>
    <row r="935" spans="2:23" ht="24" customHeight="1" x14ac:dyDescent="0.25">
      <c r="B935" s="161" t="s">
        <v>641</v>
      </c>
      <c r="C935" s="151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1"/>
      <c r="R935" s="151"/>
      <c r="S935" s="151"/>
      <c r="T935" s="151"/>
      <c r="U935" s="151"/>
      <c r="V935" s="151"/>
      <c r="W935" s="151"/>
    </row>
    <row r="936" spans="2:23" ht="18" x14ac:dyDescent="0.25">
      <c r="B936" s="124" t="s">
        <v>310</v>
      </c>
      <c r="S936" s="150" t="s">
        <v>1027</v>
      </c>
      <c r="T936" s="151"/>
      <c r="U936" s="151"/>
      <c r="V936" s="151"/>
      <c r="W936" s="151"/>
    </row>
    <row r="937" spans="2:23" ht="15.75" thickBot="1" x14ac:dyDescent="0.3">
      <c r="B937" s="125" t="s">
        <v>431</v>
      </c>
      <c r="C937" s="139"/>
      <c r="D937" s="139"/>
      <c r="E937" s="139"/>
      <c r="F937" s="139"/>
      <c r="G937" s="139"/>
      <c r="H937" s="139"/>
      <c r="I937" s="139"/>
      <c r="J937" s="139"/>
      <c r="K937" s="139" t="s">
        <v>135</v>
      </c>
      <c r="L937" s="139"/>
      <c r="M937" s="139"/>
      <c r="N937" s="139"/>
      <c r="O937" s="139"/>
      <c r="P937" s="139" t="s">
        <v>432</v>
      </c>
      <c r="Q937" s="139" t="s">
        <v>433</v>
      </c>
      <c r="R937" s="139"/>
      <c r="S937" s="152" t="s">
        <v>136</v>
      </c>
      <c r="T937" s="153"/>
      <c r="U937" s="153"/>
      <c r="V937" s="153"/>
      <c r="W937" s="153"/>
    </row>
    <row r="938" spans="2:23" ht="15.75" thickTop="1" x14ac:dyDescent="0.25"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</row>
    <row r="939" spans="2:23" ht="15.75" x14ac:dyDescent="0.25">
      <c r="B939" s="141" t="s">
        <v>311</v>
      </c>
      <c r="F939" s="141" t="s">
        <v>295</v>
      </c>
    </row>
    <row r="941" spans="2:23" x14ac:dyDescent="0.25">
      <c r="B941" s="138"/>
      <c r="C941" s="127" t="s">
        <v>173</v>
      </c>
      <c r="D941" s="138"/>
      <c r="E941" s="127" t="s">
        <v>312</v>
      </c>
      <c r="F941" s="138"/>
      <c r="G941" s="138"/>
      <c r="H941" s="138"/>
      <c r="I941" s="127" t="s">
        <v>174</v>
      </c>
      <c r="J941" s="138"/>
      <c r="K941" s="138"/>
      <c r="L941" s="127" t="s">
        <v>175</v>
      </c>
      <c r="M941" s="138"/>
      <c r="N941" s="138"/>
      <c r="O941" s="138"/>
      <c r="P941" s="127" t="s">
        <v>176</v>
      </c>
      <c r="Q941" s="138"/>
      <c r="R941" s="138"/>
      <c r="S941" s="138"/>
      <c r="T941" s="137" t="s">
        <v>177</v>
      </c>
      <c r="U941" s="138"/>
      <c r="V941" s="154" t="s">
        <v>313</v>
      </c>
      <c r="W941" s="155"/>
    </row>
    <row r="942" spans="2:23" x14ac:dyDescent="0.25"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</row>
    <row r="943" spans="2:23" x14ac:dyDescent="0.25">
      <c r="B943" s="131" t="s">
        <v>139</v>
      </c>
    </row>
    <row r="945" spans="2:23" x14ac:dyDescent="0.25">
      <c r="B945" s="128" t="s">
        <v>261</v>
      </c>
      <c r="E945" s="128" t="s">
        <v>374</v>
      </c>
    </row>
    <row r="946" spans="2:23" x14ac:dyDescent="0.25">
      <c r="C946" s="129" t="s">
        <v>1028</v>
      </c>
      <c r="E946" s="129" t="s">
        <v>1029</v>
      </c>
      <c r="I946" s="129" t="s">
        <v>375</v>
      </c>
      <c r="L946" s="129" t="s">
        <v>919</v>
      </c>
      <c r="P946" s="129" t="s">
        <v>1030</v>
      </c>
      <c r="T946" s="135">
        <v>2846</v>
      </c>
      <c r="V946" s="156">
        <v>0</v>
      </c>
      <c r="W946" s="151"/>
    </row>
    <row r="947" spans="2:23" x14ac:dyDescent="0.25">
      <c r="B947" s="128" t="s">
        <v>261</v>
      </c>
      <c r="E947" s="128" t="s">
        <v>374</v>
      </c>
      <c r="S947" s="160">
        <v>2846</v>
      </c>
      <c r="T947" s="151"/>
      <c r="U947" s="160">
        <v>0</v>
      </c>
      <c r="V947" s="151"/>
      <c r="W947" s="151"/>
    </row>
    <row r="949" spans="2:23" x14ac:dyDescent="0.25">
      <c r="B949" s="128" t="s">
        <v>272</v>
      </c>
      <c r="E949" s="128" t="s">
        <v>399</v>
      </c>
    </row>
    <row r="950" spans="2:23" x14ac:dyDescent="0.25">
      <c r="C950" s="129" t="s">
        <v>906</v>
      </c>
      <c r="E950" s="129" t="s">
        <v>1031</v>
      </c>
      <c r="I950" s="129" t="s">
        <v>387</v>
      </c>
      <c r="L950" s="129" t="s">
        <v>388</v>
      </c>
      <c r="P950" s="129" t="s">
        <v>1032</v>
      </c>
      <c r="T950" s="135">
        <v>2050</v>
      </c>
      <c r="V950" s="156">
        <v>0</v>
      </c>
      <c r="W950" s="151"/>
    </row>
    <row r="951" spans="2:23" x14ac:dyDescent="0.25">
      <c r="B951" s="128" t="s">
        <v>272</v>
      </c>
      <c r="E951" s="128" t="s">
        <v>399</v>
      </c>
      <c r="S951" s="160">
        <v>2050</v>
      </c>
      <c r="T951" s="151"/>
      <c r="U951" s="160">
        <v>0</v>
      </c>
      <c r="V951" s="151"/>
      <c r="W951" s="151"/>
    </row>
    <row r="952" spans="2:23" x14ac:dyDescent="0.25"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</row>
    <row r="953" spans="2:23" x14ac:dyDescent="0.25"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58">
        <v>4896</v>
      </c>
      <c r="T953" s="159"/>
      <c r="U953" s="158">
        <v>0</v>
      </c>
      <c r="V953" s="159"/>
      <c r="W953" s="159"/>
    </row>
    <row r="954" spans="2:23" x14ac:dyDescent="0.25">
      <c r="B954" s="138"/>
      <c r="C954" s="138"/>
      <c r="D954" s="127" t="s">
        <v>316</v>
      </c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2">
        <v>4896</v>
      </c>
      <c r="S954" s="138"/>
      <c r="T954" s="138"/>
      <c r="U954" s="138"/>
      <c r="V954" s="138"/>
      <c r="W954" s="138"/>
    </row>
    <row r="955" spans="2:23" x14ac:dyDescent="0.25"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</row>
    <row r="956" spans="2:23" x14ac:dyDescent="0.25">
      <c r="B956" s="128" t="s">
        <v>311</v>
      </c>
      <c r="D956" s="128" t="s">
        <v>295</v>
      </c>
      <c r="O956" s="127" t="s">
        <v>168</v>
      </c>
      <c r="P956" s="138"/>
      <c r="Q956" s="138"/>
      <c r="R956" s="132">
        <v>-4896</v>
      </c>
    </row>
    <row r="957" spans="2:23" x14ac:dyDescent="0.25">
      <c r="O957" s="134"/>
      <c r="P957" s="134"/>
      <c r="Q957" s="134"/>
      <c r="R957" s="134"/>
    </row>
    <row r="958" spans="2:23" x14ac:dyDescent="0.25">
      <c r="B958" s="129" t="s">
        <v>451</v>
      </c>
    </row>
    <row r="960" spans="2:23" ht="24" customHeight="1" x14ac:dyDescent="0.25">
      <c r="B960" s="161" t="s">
        <v>641</v>
      </c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1"/>
      <c r="U960" s="151"/>
      <c r="V960" s="151"/>
      <c r="W960" s="151"/>
    </row>
    <row r="961" spans="2:23" ht="18" x14ac:dyDescent="0.25">
      <c r="B961" s="124" t="s">
        <v>310</v>
      </c>
      <c r="S961" s="150" t="s">
        <v>1033</v>
      </c>
      <c r="T961" s="151"/>
      <c r="U961" s="151"/>
      <c r="V961" s="151"/>
      <c r="W961" s="151"/>
    </row>
    <row r="962" spans="2:23" ht="15.75" thickBot="1" x14ac:dyDescent="0.3">
      <c r="B962" s="125" t="s">
        <v>431</v>
      </c>
      <c r="C962" s="139"/>
      <c r="D962" s="139"/>
      <c r="E962" s="139"/>
      <c r="F962" s="139"/>
      <c r="G962" s="139"/>
      <c r="H962" s="139"/>
      <c r="I962" s="139"/>
      <c r="J962" s="139"/>
      <c r="K962" s="139" t="s">
        <v>135</v>
      </c>
      <c r="L962" s="139"/>
      <c r="M962" s="139"/>
      <c r="N962" s="139"/>
      <c r="O962" s="139"/>
      <c r="P962" s="139" t="s">
        <v>432</v>
      </c>
      <c r="Q962" s="139" t="s">
        <v>433</v>
      </c>
      <c r="R962" s="139"/>
      <c r="S962" s="152" t="s">
        <v>136</v>
      </c>
      <c r="T962" s="153"/>
      <c r="U962" s="153"/>
      <c r="V962" s="153"/>
      <c r="W962" s="153"/>
    </row>
    <row r="963" spans="2:23" ht="15.75" thickTop="1" x14ac:dyDescent="0.25"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</row>
    <row r="964" spans="2:23" ht="15.75" x14ac:dyDescent="0.25">
      <c r="B964" s="141" t="s">
        <v>311</v>
      </c>
      <c r="F964" s="141" t="s">
        <v>297</v>
      </c>
    </row>
    <row r="966" spans="2:23" x14ac:dyDescent="0.25">
      <c r="B966" s="138"/>
      <c r="C966" s="127" t="s">
        <v>173</v>
      </c>
      <c r="D966" s="138"/>
      <c r="E966" s="127" t="s">
        <v>312</v>
      </c>
      <c r="F966" s="138"/>
      <c r="G966" s="138"/>
      <c r="H966" s="138"/>
      <c r="I966" s="127" t="s">
        <v>174</v>
      </c>
      <c r="J966" s="138"/>
      <c r="K966" s="138"/>
      <c r="L966" s="127" t="s">
        <v>175</v>
      </c>
      <c r="M966" s="138"/>
      <c r="N966" s="138"/>
      <c r="O966" s="138"/>
      <c r="P966" s="127" t="s">
        <v>176</v>
      </c>
      <c r="Q966" s="138"/>
      <c r="R966" s="138"/>
      <c r="S966" s="138"/>
      <c r="T966" s="137" t="s">
        <v>177</v>
      </c>
      <c r="U966" s="138"/>
      <c r="V966" s="154" t="s">
        <v>313</v>
      </c>
      <c r="W966" s="155"/>
    </row>
    <row r="967" spans="2:23" x14ac:dyDescent="0.25"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</row>
    <row r="968" spans="2:23" x14ac:dyDescent="0.25">
      <c r="B968" s="131" t="s">
        <v>139</v>
      </c>
    </row>
    <row r="970" spans="2:23" x14ac:dyDescent="0.25">
      <c r="B970" s="128" t="s">
        <v>261</v>
      </c>
      <c r="E970" s="128" t="s">
        <v>374</v>
      </c>
    </row>
    <row r="971" spans="2:23" x14ac:dyDescent="0.25">
      <c r="C971" s="129" t="s">
        <v>897</v>
      </c>
      <c r="E971" s="129" t="s">
        <v>1034</v>
      </c>
      <c r="I971" s="129" t="s">
        <v>375</v>
      </c>
      <c r="L971" s="129" t="s">
        <v>919</v>
      </c>
      <c r="P971" s="129" t="s">
        <v>896</v>
      </c>
      <c r="T971" s="135">
        <v>2768</v>
      </c>
      <c r="V971" s="156">
        <v>0</v>
      </c>
      <c r="W971" s="151"/>
    </row>
    <row r="972" spans="2:23" x14ac:dyDescent="0.25">
      <c r="C972" s="129" t="s">
        <v>897</v>
      </c>
      <c r="E972" s="129" t="s">
        <v>1035</v>
      </c>
      <c r="I972" s="129" t="s">
        <v>375</v>
      </c>
      <c r="L972" s="129" t="s">
        <v>1036</v>
      </c>
      <c r="P972" s="129" t="s">
        <v>1037</v>
      </c>
      <c r="T972" s="135">
        <v>2583</v>
      </c>
      <c r="V972" s="156">
        <v>0</v>
      </c>
      <c r="W972" s="151"/>
    </row>
    <row r="973" spans="2:23" x14ac:dyDescent="0.25">
      <c r="B973" s="128" t="s">
        <v>261</v>
      </c>
      <c r="E973" s="128" t="s">
        <v>374</v>
      </c>
      <c r="S973" s="160">
        <v>5351</v>
      </c>
      <c r="T973" s="151"/>
      <c r="U973" s="160">
        <v>0</v>
      </c>
      <c r="V973" s="151"/>
      <c r="W973" s="151"/>
    </row>
    <row r="975" spans="2:23" x14ac:dyDescent="0.25">
      <c r="B975" s="128" t="s">
        <v>400</v>
      </c>
      <c r="E975" s="128" t="s">
        <v>401</v>
      </c>
    </row>
    <row r="976" spans="2:23" x14ac:dyDescent="0.25">
      <c r="C976" s="129" t="s">
        <v>1038</v>
      </c>
      <c r="E976" s="129" t="s">
        <v>1039</v>
      </c>
      <c r="I976" s="129" t="s">
        <v>387</v>
      </c>
      <c r="L976" s="129" t="s">
        <v>1040</v>
      </c>
      <c r="P976" s="129" t="s">
        <v>1041</v>
      </c>
      <c r="T976" s="135">
        <v>865.38</v>
      </c>
      <c r="V976" s="156">
        <v>0</v>
      </c>
      <c r="W976" s="151"/>
    </row>
    <row r="977" spans="2:23" x14ac:dyDescent="0.25">
      <c r="B977" s="128" t="s">
        <v>400</v>
      </c>
      <c r="E977" s="128" t="s">
        <v>401</v>
      </c>
      <c r="S977" s="160">
        <v>865.38</v>
      </c>
      <c r="T977" s="151"/>
      <c r="U977" s="160">
        <v>0</v>
      </c>
      <c r="V977" s="151"/>
      <c r="W977" s="151"/>
    </row>
    <row r="979" spans="2:23" x14ac:dyDescent="0.25">
      <c r="B979" s="128" t="s">
        <v>269</v>
      </c>
      <c r="E979" s="128" t="s">
        <v>382</v>
      </c>
    </row>
    <row r="980" spans="2:23" x14ac:dyDescent="0.25">
      <c r="C980" s="129" t="s">
        <v>1038</v>
      </c>
      <c r="E980" s="129" t="s">
        <v>1042</v>
      </c>
      <c r="I980" s="129" t="s">
        <v>387</v>
      </c>
      <c r="L980" s="129" t="s">
        <v>542</v>
      </c>
      <c r="P980" s="129" t="s">
        <v>1043</v>
      </c>
      <c r="T980" s="135">
        <v>56743.880000000005</v>
      </c>
      <c r="V980" s="156">
        <v>0</v>
      </c>
      <c r="W980" s="151"/>
    </row>
    <row r="981" spans="2:23" x14ac:dyDescent="0.25">
      <c r="B981" s="128" t="s">
        <v>269</v>
      </c>
      <c r="E981" s="128" t="s">
        <v>382</v>
      </c>
      <c r="S981" s="160">
        <v>56743.880000000005</v>
      </c>
      <c r="T981" s="151"/>
      <c r="U981" s="160">
        <v>0</v>
      </c>
      <c r="V981" s="151"/>
      <c r="W981" s="151"/>
    </row>
    <row r="983" spans="2:23" x14ac:dyDescent="0.25">
      <c r="B983" s="128" t="s">
        <v>272</v>
      </c>
      <c r="E983" s="128" t="s">
        <v>399</v>
      </c>
    </row>
    <row r="984" spans="2:23" x14ac:dyDescent="0.25">
      <c r="C984" s="129" t="s">
        <v>1044</v>
      </c>
      <c r="E984" s="129" t="s">
        <v>1045</v>
      </c>
      <c r="I984" s="129" t="s">
        <v>387</v>
      </c>
      <c r="L984" s="129" t="s">
        <v>1046</v>
      </c>
      <c r="P984" s="129" t="s">
        <v>1047</v>
      </c>
      <c r="T984" s="135">
        <v>257819.93</v>
      </c>
      <c r="V984" s="156">
        <v>0</v>
      </c>
      <c r="W984" s="151"/>
    </row>
    <row r="985" spans="2:23" x14ac:dyDescent="0.25">
      <c r="B985" s="128" t="s">
        <v>272</v>
      </c>
      <c r="E985" s="128" t="s">
        <v>399</v>
      </c>
      <c r="S985" s="160">
        <v>257819.93</v>
      </c>
      <c r="T985" s="151"/>
      <c r="U985" s="160">
        <v>0</v>
      </c>
      <c r="V985" s="151"/>
      <c r="W985" s="151"/>
    </row>
    <row r="987" spans="2:23" x14ac:dyDescent="0.25">
      <c r="B987" s="128" t="s">
        <v>273</v>
      </c>
      <c r="E987" s="128" t="s">
        <v>314</v>
      </c>
    </row>
    <row r="988" spans="2:23" x14ac:dyDescent="0.25">
      <c r="C988" s="129" t="s">
        <v>1048</v>
      </c>
      <c r="E988" s="129" t="s">
        <v>1049</v>
      </c>
      <c r="I988" s="129" t="s">
        <v>327</v>
      </c>
      <c r="L988" s="129" t="s">
        <v>1046</v>
      </c>
      <c r="P988" s="129" t="s">
        <v>276</v>
      </c>
      <c r="T988" s="135">
        <v>1.0000000000000002E-2</v>
      </c>
      <c r="V988" s="156">
        <v>0</v>
      </c>
      <c r="W988" s="151"/>
    </row>
    <row r="989" spans="2:23" x14ac:dyDescent="0.25">
      <c r="B989" s="128" t="s">
        <v>273</v>
      </c>
      <c r="E989" s="128" t="s">
        <v>314</v>
      </c>
      <c r="S989" s="160">
        <v>1.0000000000000002E-2</v>
      </c>
      <c r="T989" s="151"/>
      <c r="U989" s="160">
        <v>0</v>
      </c>
      <c r="V989" s="151"/>
      <c r="W989" s="151"/>
    </row>
    <row r="990" spans="2:23" x14ac:dyDescent="0.25"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</row>
    <row r="991" spans="2:23" x14ac:dyDescent="0.25"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58">
        <v>320780.2</v>
      </c>
      <c r="T991" s="159"/>
      <c r="U991" s="158">
        <v>0</v>
      </c>
      <c r="V991" s="159"/>
      <c r="W991" s="159"/>
    </row>
    <row r="992" spans="2:23" x14ac:dyDescent="0.25">
      <c r="B992" s="138"/>
      <c r="C992" s="138"/>
      <c r="D992" s="127" t="s">
        <v>316</v>
      </c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2">
        <v>320780.2</v>
      </c>
      <c r="S992" s="138"/>
      <c r="T992" s="138"/>
      <c r="U992" s="138"/>
      <c r="V992" s="138"/>
      <c r="W992" s="138"/>
    </row>
    <row r="993" spans="2:23" x14ac:dyDescent="0.25"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</row>
    <row r="994" spans="2:23" x14ac:dyDescent="0.25">
      <c r="B994" s="128" t="s">
        <v>311</v>
      </c>
      <c r="D994" s="128" t="s">
        <v>297</v>
      </c>
      <c r="O994" s="127" t="s">
        <v>168</v>
      </c>
      <c r="P994" s="138"/>
      <c r="Q994" s="138"/>
      <c r="R994" s="132">
        <v>-320780.2</v>
      </c>
    </row>
    <row r="995" spans="2:23" x14ac:dyDescent="0.25">
      <c r="O995" s="134"/>
      <c r="P995" s="134"/>
      <c r="Q995" s="134"/>
      <c r="R995" s="134"/>
    </row>
    <row r="996" spans="2:23" x14ac:dyDescent="0.25">
      <c r="B996" s="129" t="s">
        <v>451</v>
      </c>
    </row>
    <row r="998" spans="2:23" ht="24" customHeight="1" x14ac:dyDescent="0.25">
      <c r="B998" s="161" t="s">
        <v>641</v>
      </c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1"/>
      <c r="U998" s="151"/>
      <c r="V998" s="151"/>
      <c r="W998" s="151"/>
    </row>
    <row r="999" spans="2:23" ht="18" x14ac:dyDescent="0.25">
      <c r="B999" s="124" t="s">
        <v>310</v>
      </c>
      <c r="S999" s="150" t="s">
        <v>1050</v>
      </c>
      <c r="T999" s="151"/>
      <c r="U999" s="151"/>
      <c r="V999" s="151"/>
      <c r="W999" s="151"/>
    </row>
    <row r="1000" spans="2:23" ht="15.75" thickBot="1" x14ac:dyDescent="0.3">
      <c r="B1000" s="125" t="s">
        <v>431</v>
      </c>
      <c r="C1000" s="139"/>
      <c r="D1000" s="139"/>
      <c r="E1000" s="139"/>
      <c r="F1000" s="139"/>
      <c r="G1000" s="139"/>
      <c r="H1000" s="139"/>
      <c r="I1000" s="139"/>
      <c r="J1000" s="139"/>
      <c r="K1000" s="139" t="s">
        <v>135</v>
      </c>
      <c r="L1000" s="139"/>
      <c r="M1000" s="139"/>
      <c r="N1000" s="139"/>
      <c r="O1000" s="139"/>
      <c r="P1000" s="139" t="s">
        <v>432</v>
      </c>
      <c r="Q1000" s="139" t="s">
        <v>433</v>
      </c>
      <c r="R1000" s="139"/>
      <c r="S1000" s="152" t="s">
        <v>136</v>
      </c>
      <c r="T1000" s="153"/>
      <c r="U1000" s="153"/>
      <c r="V1000" s="153"/>
      <c r="W1000" s="153"/>
    </row>
    <row r="1001" spans="2:23" ht="15.75" thickTop="1" x14ac:dyDescent="0.25">
      <c r="B1001" s="126"/>
      <c r="C1001" s="126"/>
      <c r="D1001" s="126"/>
      <c r="E1001" s="126"/>
      <c r="F1001" s="126"/>
      <c r="G1001" s="126"/>
      <c r="H1001" s="126"/>
      <c r="I1001" s="126"/>
      <c r="J1001" s="126"/>
      <c r="K1001" s="126"/>
      <c r="L1001" s="126"/>
      <c r="M1001" s="126"/>
      <c r="N1001" s="126"/>
      <c r="O1001" s="126"/>
      <c r="P1001" s="126"/>
      <c r="Q1001" s="126"/>
      <c r="R1001" s="126"/>
      <c r="S1001" s="126"/>
      <c r="T1001" s="126"/>
      <c r="U1001" s="126"/>
      <c r="V1001" s="126"/>
      <c r="W1001" s="126"/>
    </row>
    <row r="1002" spans="2:23" ht="15.75" x14ac:dyDescent="0.25">
      <c r="B1002" s="141" t="s">
        <v>311</v>
      </c>
      <c r="F1002" s="141" t="s">
        <v>120</v>
      </c>
    </row>
    <row r="1004" spans="2:23" x14ac:dyDescent="0.25">
      <c r="B1004" s="138"/>
      <c r="C1004" s="127" t="s">
        <v>173</v>
      </c>
      <c r="D1004" s="138"/>
      <c r="E1004" s="127" t="s">
        <v>312</v>
      </c>
      <c r="F1004" s="138"/>
      <c r="G1004" s="138"/>
      <c r="H1004" s="138"/>
      <c r="I1004" s="127" t="s">
        <v>174</v>
      </c>
      <c r="J1004" s="138"/>
      <c r="K1004" s="138"/>
      <c r="L1004" s="127" t="s">
        <v>175</v>
      </c>
      <c r="M1004" s="138"/>
      <c r="N1004" s="138"/>
      <c r="O1004" s="138"/>
      <c r="P1004" s="127" t="s">
        <v>176</v>
      </c>
      <c r="Q1004" s="138"/>
      <c r="R1004" s="138"/>
      <c r="S1004" s="138"/>
      <c r="T1004" s="137" t="s">
        <v>177</v>
      </c>
      <c r="U1004" s="138"/>
      <c r="V1004" s="154" t="s">
        <v>313</v>
      </c>
      <c r="W1004" s="155"/>
    </row>
    <row r="1005" spans="2:23" x14ac:dyDescent="0.25">
      <c r="B1005" s="134"/>
      <c r="C1005" s="134"/>
      <c r="D1005" s="134"/>
      <c r="E1005" s="134"/>
      <c r="F1005" s="134"/>
      <c r="G1005" s="134"/>
      <c r="H1005" s="134"/>
      <c r="I1005" s="134"/>
      <c r="J1005" s="134"/>
      <c r="K1005" s="134"/>
      <c r="L1005" s="134"/>
      <c r="M1005" s="134"/>
      <c r="N1005" s="134"/>
      <c r="O1005" s="134"/>
      <c r="P1005" s="134"/>
      <c r="Q1005" s="134"/>
      <c r="R1005" s="134"/>
      <c r="S1005" s="134"/>
      <c r="T1005" s="134"/>
      <c r="U1005" s="134"/>
      <c r="V1005" s="134"/>
      <c r="W1005" s="134"/>
    </row>
    <row r="1006" spans="2:23" x14ac:dyDescent="0.25">
      <c r="B1006" s="131" t="s">
        <v>139</v>
      </c>
    </row>
    <row r="1008" spans="2:23" x14ac:dyDescent="0.25">
      <c r="B1008" s="128" t="s">
        <v>400</v>
      </c>
      <c r="E1008" s="128" t="s">
        <v>401</v>
      </c>
    </row>
    <row r="1009" spans="2:23" x14ac:dyDescent="0.25">
      <c r="C1009" s="129" t="s">
        <v>1051</v>
      </c>
      <c r="E1009" s="129" t="s">
        <v>1052</v>
      </c>
      <c r="I1009" s="129" t="s">
        <v>387</v>
      </c>
      <c r="L1009" s="129" t="s">
        <v>256</v>
      </c>
      <c r="P1009" s="129" t="s">
        <v>1053</v>
      </c>
      <c r="T1009" s="135">
        <v>159309.35999999999</v>
      </c>
      <c r="V1009" s="156">
        <v>0</v>
      </c>
      <c r="W1009" s="151"/>
    </row>
    <row r="1010" spans="2:23" x14ac:dyDescent="0.25">
      <c r="C1010" s="129" t="s">
        <v>664</v>
      </c>
      <c r="E1010" s="129" t="s">
        <v>1054</v>
      </c>
      <c r="I1010" s="129" t="s">
        <v>387</v>
      </c>
      <c r="L1010" s="129" t="s">
        <v>256</v>
      </c>
      <c r="P1010" s="129" t="s">
        <v>1055</v>
      </c>
      <c r="T1010" s="135">
        <v>8948.4699999999993</v>
      </c>
      <c r="V1010" s="156">
        <v>0</v>
      </c>
      <c r="W1010" s="151"/>
    </row>
    <row r="1011" spans="2:23" x14ac:dyDescent="0.25">
      <c r="B1011" s="128" t="s">
        <v>400</v>
      </c>
      <c r="E1011" s="128" t="s">
        <v>401</v>
      </c>
      <c r="S1011" s="160">
        <v>168257.83</v>
      </c>
      <c r="T1011" s="151"/>
      <c r="U1011" s="160">
        <v>0</v>
      </c>
      <c r="V1011" s="151"/>
      <c r="W1011" s="151"/>
    </row>
    <row r="1012" spans="2:23" x14ac:dyDescent="0.25"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</row>
    <row r="1013" spans="2:23" x14ac:dyDescent="0.25">
      <c r="B1013" s="134"/>
      <c r="C1013" s="134"/>
      <c r="D1013" s="134"/>
      <c r="E1013" s="134"/>
      <c r="F1013" s="134"/>
      <c r="G1013" s="134"/>
      <c r="H1013" s="134"/>
      <c r="I1013" s="134"/>
      <c r="J1013" s="134"/>
      <c r="K1013" s="134"/>
      <c r="L1013" s="134"/>
      <c r="M1013" s="134"/>
      <c r="N1013" s="134"/>
      <c r="O1013" s="134"/>
      <c r="P1013" s="134"/>
      <c r="Q1013" s="134"/>
      <c r="R1013" s="134"/>
      <c r="S1013" s="158">
        <v>168257.83</v>
      </c>
      <c r="T1013" s="159"/>
      <c r="U1013" s="158">
        <v>0</v>
      </c>
      <c r="V1013" s="159"/>
      <c r="W1013" s="159"/>
    </row>
    <row r="1014" spans="2:23" x14ac:dyDescent="0.25">
      <c r="B1014" s="138"/>
      <c r="C1014" s="138"/>
      <c r="D1014" s="127" t="s">
        <v>316</v>
      </c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2">
        <v>168257.83</v>
      </c>
      <c r="S1014" s="138"/>
      <c r="T1014" s="138"/>
      <c r="U1014" s="138"/>
      <c r="V1014" s="138"/>
      <c r="W1014" s="138"/>
    </row>
    <row r="1015" spans="2:23" x14ac:dyDescent="0.25">
      <c r="B1015" s="134"/>
      <c r="C1015" s="134"/>
      <c r="D1015" s="134"/>
      <c r="E1015" s="134"/>
      <c r="F1015" s="134"/>
      <c r="G1015" s="134"/>
      <c r="H1015" s="134"/>
      <c r="I1015" s="134"/>
      <c r="J1015" s="134"/>
      <c r="K1015" s="134"/>
      <c r="L1015" s="134"/>
      <c r="M1015" s="134"/>
      <c r="N1015" s="134"/>
      <c r="O1015" s="134"/>
      <c r="P1015" s="134"/>
      <c r="Q1015" s="134"/>
      <c r="R1015" s="134"/>
      <c r="S1015" s="134"/>
      <c r="T1015" s="134"/>
      <c r="U1015" s="134"/>
      <c r="V1015" s="134"/>
      <c r="W1015" s="134"/>
    </row>
    <row r="1016" spans="2:23" x14ac:dyDescent="0.25">
      <c r="B1016" s="128" t="s">
        <v>311</v>
      </c>
      <c r="D1016" s="128" t="s">
        <v>120</v>
      </c>
      <c r="O1016" s="127" t="s">
        <v>168</v>
      </c>
      <c r="P1016" s="138"/>
      <c r="Q1016" s="138"/>
      <c r="R1016" s="132">
        <v>-168257.83</v>
      </c>
    </row>
    <row r="1017" spans="2:23" x14ac:dyDescent="0.25">
      <c r="O1017" s="134"/>
      <c r="P1017" s="134"/>
      <c r="Q1017" s="134"/>
      <c r="R1017" s="134"/>
    </row>
    <row r="1018" spans="2:23" x14ac:dyDescent="0.25">
      <c r="B1018" s="129" t="s">
        <v>451</v>
      </c>
    </row>
    <row r="1020" spans="2:23" ht="24" customHeight="1" x14ac:dyDescent="0.25">
      <c r="B1020" s="161" t="s">
        <v>641</v>
      </c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51"/>
      <c r="Q1020" s="151"/>
      <c r="R1020" s="151"/>
      <c r="S1020" s="151"/>
      <c r="T1020" s="151"/>
      <c r="U1020" s="151"/>
      <c r="V1020" s="151"/>
      <c r="W1020" s="151"/>
    </row>
    <row r="1021" spans="2:23" ht="18" x14ac:dyDescent="0.25">
      <c r="B1021" s="124" t="s">
        <v>310</v>
      </c>
      <c r="S1021" s="150" t="s">
        <v>1056</v>
      </c>
      <c r="T1021" s="151"/>
      <c r="U1021" s="151"/>
      <c r="V1021" s="151"/>
      <c r="W1021" s="151"/>
    </row>
    <row r="1022" spans="2:23" ht="15.75" thickBot="1" x14ac:dyDescent="0.3">
      <c r="B1022" s="125" t="s">
        <v>431</v>
      </c>
      <c r="C1022" s="139"/>
      <c r="D1022" s="139"/>
      <c r="E1022" s="139"/>
      <c r="F1022" s="139"/>
      <c r="G1022" s="139"/>
      <c r="H1022" s="139"/>
      <c r="I1022" s="139"/>
      <c r="J1022" s="139"/>
      <c r="K1022" s="139" t="s">
        <v>135</v>
      </c>
      <c r="L1022" s="139"/>
      <c r="M1022" s="139"/>
      <c r="N1022" s="139"/>
      <c r="O1022" s="139"/>
      <c r="P1022" s="139" t="s">
        <v>432</v>
      </c>
      <c r="Q1022" s="139" t="s">
        <v>433</v>
      </c>
      <c r="R1022" s="139"/>
      <c r="S1022" s="152" t="s">
        <v>136</v>
      </c>
      <c r="T1022" s="153"/>
      <c r="U1022" s="153"/>
      <c r="V1022" s="153"/>
      <c r="W1022" s="153"/>
    </row>
    <row r="1023" spans="2:23" ht="15.75" thickTop="1" x14ac:dyDescent="0.25">
      <c r="B1023" s="126"/>
      <c r="C1023" s="126"/>
      <c r="D1023" s="126"/>
      <c r="E1023" s="126"/>
      <c r="F1023" s="126"/>
      <c r="G1023" s="126"/>
      <c r="H1023" s="126"/>
      <c r="I1023" s="126"/>
      <c r="J1023" s="126"/>
      <c r="K1023" s="126"/>
      <c r="L1023" s="126"/>
      <c r="M1023" s="126"/>
      <c r="N1023" s="126"/>
      <c r="O1023" s="126"/>
      <c r="P1023" s="126"/>
      <c r="Q1023" s="126"/>
      <c r="R1023" s="126"/>
      <c r="S1023" s="126"/>
      <c r="T1023" s="126"/>
      <c r="U1023" s="126"/>
      <c r="V1023" s="126"/>
      <c r="W1023" s="126"/>
    </row>
    <row r="1024" spans="2:23" ht="15.75" x14ac:dyDescent="0.25">
      <c r="B1024" s="141" t="s">
        <v>311</v>
      </c>
      <c r="F1024" s="141" t="s">
        <v>443</v>
      </c>
    </row>
    <row r="1026" spans="2:23" x14ac:dyDescent="0.25">
      <c r="B1026" s="138"/>
      <c r="C1026" s="127" t="s">
        <v>173</v>
      </c>
      <c r="D1026" s="138"/>
      <c r="E1026" s="127" t="s">
        <v>312</v>
      </c>
      <c r="F1026" s="138"/>
      <c r="G1026" s="138"/>
      <c r="H1026" s="138"/>
      <c r="I1026" s="127" t="s">
        <v>174</v>
      </c>
      <c r="J1026" s="138"/>
      <c r="K1026" s="138"/>
      <c r="L1026" s="127" t="s">
        <v>175</v>
      </c>
      <c r="M1026" s="138"/>
      <c r="N1026" s="138"/>
      <c r="O1026" s="138"/>
      <c r="P1026" s="127" t="s">
        <v>176</v>
      </c>
      <c r="Q1026" s="138"/>
      <c r="R1026" s="138"/>
      <c r="S1026" s="138"/>
      <c r="T1026" s="137" t="s">
        <v>177</v>
      </c>
      <c r="U1026" s="138"/>
      <c r="V1026" s="154" t="s">
        <v>313</v>
      </c>
      <c r="W1026" s="155"/>
    </row>
    <row r="1027" spans="2:23" x14ac:dyDescent="0.25">
      <c r="B1027" s="134"/>
      <c r="C1027" s="134"/>
      <c r="D1027" s="134"/>
      <c r="E1027" s="134"/>
      <c r="F1027" s="134"/>
      <c r="G1027" s="134"/>
      <c r="H1027" s="134"/>
      <c r="I1027" s="134"/>
      <c r="J1027" s="134"/>
      <c r="K1027" s="134"/>
      <c r="L1027" s="134"/>
      <c r="M1027" s="134"/>
      <c r="N1027" s="134"/>
      <c r="O1027" s="134"/>
      <c r="P1027" s="134"/>
      <c r="Q1027" s="134"/>
      <c r="R1027" s="134"/>
      <c r="S1027" s="134"/>
      <c r="T1027" s="134"/>
      <c r="U1027" s="134"/>
      <c r="V1027" s="134"/>
      <c r="W1027" s="134"/>
    </row>
    <row r="1028" spans="2:23" x14ac:dyDescent="0.25">
      <c r="B1028" s="131" t="s">
        <v>139</v>
      </c>
    </row>
    <row r="1030" spans="2:23" x14ac:dyDescent="0.25">
      <c r="B1030" s="128" t="s">
        <v>1057</v>
      </c>
      <c r="E1030" s="128" t="s">
        <v>1058</v>
      </c>
    </row>
    <row r="1031" spans="2:23" x14ac:dyDescent="0.25">
      <c r="C1031" s="129" t="s">
        <v>455</v>
      </c>
      <c r="E1031" s="129" t="s">
        <v>1059</v>
      </c>
      <c r="I1031" s="129" t="s">
        <v>315</v>
      </c>
      <c r="P1031" s="129" t="s">
        <v>1060</v>
      </c>
      <c r="T1031" s="135">
        <v>105138.42</v>
      </c>
      <c r="V1031" s="156">
        <v>0</v>
      </c>
      <c r="W1031" s="151"/>
    </row>
    <row r="1032" spans="2:23" x14ac:dyDescent="0.25">
      <c r="C1032" s="129" t="s">
        <v>455</v>
      </c>
      <c r="E1032" s="129" t="s">
        <v>1059</v>
      </c>
      <c r="I1032" s="129" t="s">
        <v>315</v>
      </c>
      <c r="P1032" s="129" t="s">
        <v>1061</v>
      </c>
      <c r="T1032" s="135">
        <v>0</v>
      </c>
      <c r="V1032" s="156">
        <v>79868.95</v>
      </c>
      <c r="W1032" s="151"/>
    </row>
    <row r="1033" spans="2:23" x14ac:dyDescent="0.25">
      <c r="B1033" s="128" t="s">
        <v>1057</v>
      </c>
      <c r="E1033" s="128" t="s">
        <v>1058</v>
      </c>
      <c r="S1033" s="160">
        <v>105138.42</v>
      </c>
      <c r="T1033" s="151"/>
      <c r="U1033" s="160">
        <v>79868.95</v>
      </c>
      <c r="V1033" s="151"/>
      <c r="W1033" s="151"/>
    </row>
    <row r="1035" spans="2:23" x14ac:dyDescent="0.25">
      <c r="B1035" s="128" t="s">
        <v>1062</v>
      </c>
      <c r="E1035" s="128" t="s">
        <v>1063</v>
      </c>
    </row>
    <row r="1036" spans="2:23" x14ac:dyDescent="0.25">
      <c r="C1036" s="129" t="s">
        <v>1064</v>
      </c>
      <c r="E1036" s="129" t="s">
        <v>1065</v>
      </c>
      <c r="I1036" s="129" t="s">
        <v>387</v>
      </c>
      <c r="L1036" s="129" t="s">
        <v>1066</v>
      </c>
      <c r="P1036" s="129" t="s">
        <v>1067</v>
      </c>
      <c r="T1036" s="135">
        <v>105.33</v>
      </c>
      <c r="V1036" s="156">
        <v>0</v>
      </c>
      <c r="W1036" s="151"/>
    </row>
    <row r="1037" spans="2:23" x14ac:dyDescent="0.25">
      <c r="B1037" s="128" t="s">
        <v>1062</v>
      </c>
      <c r="E1037" s="128" t="s">
        <v>1063</v>
      </c>
      <c r="S1037" s="160">
        <v>105.33</v>
      </c>
      <c r="T1037" s="151"/>
      <c r="U1037" s="160">
        <v>0</v>
      </c>
      <c r="V1037" s="151"/>
      <c r="W1037" s="151"/>
    </row>
    <row r="1039" spans="2:23" x14ac:dyDescent="0.25">
      <c r="B1039" s="128" t="s">
        <v>260</v>
      </c>
      <c r="E1039" s="128" t="s">
        <v>403</v>
      </c>
    </row>
    <row r="1040" spans="2:23" x14ac:dyDescent="0.25">
      <c r="C1040" s="129" t="s">
        <v>714</v>
      </c>
      <c r="E1040" s="129" t="s">
        <v>1068</v>
      </c>
      <c r="I1040" s="129" t="s">
        <v>387</v>
      </c>
      <c r="L1040" s="129" t="s">
        <v>1069</v>
      </c>
      <c r="P1040" s="129" t="s">
        <v>1070</v>
      </c>
      <c r="T1040" s="135">
        <v>4649.2699999999995</v>
      </c>
      <c r="V1040" s="156">
        <v>0</v>
      </c>
      <c r="W1040" s="151"/>
    </row>
    <row r="1041" spans="2:23" x14ac:dyDescent="0.25">
      <c r="C1041" s="129" t="s">
        <v>1071</v>
      </c>
      <c r="E1041" s="129" t="s">
        <v>1072</v>
      </c>
      <c r="I1041" s="129" t="s">
        <v>387</v>
      </c>
      <c r="L1041" s="129" t="s">
        <v>256</v>
      </c>
      <c r="P1041" s="129" t="s">
        <v>1073</v>
      </c>
      <c r="T1041" s="135">
        <v>34019.619999999995</v>
      </c>
      <c r="V1041" s="156">
        <v>0</v>
      </c>
      <c r="W1041" s="151"/>
    </row>
    <row r="1042" spans="2:23" x14ac:dyDescent="0.25">
      <c r="B1042" s="128" t="s">
        <v>260</v>
      </c>
      <c r="E1042" s="128" t="s">
        <v>403</v>
      </c>
      <c r="S1042" s="160">
        <v>38668.89</v>
      </c>
      <c r="T1042" s="151"/>
      <c r="U1042" s="160">
        <v>0</v>
      </c>
      <c r="V1042" s="151"/>
      <c r="W1042" s="151"/>
    </row>
    <row r="1044" spans="2:23" x14ac:dyDescent="0.25">
      <c r="B1044" s="128" t="s">
        <v>261</v>
      </c>
      <c r="E1044" s="128" t="s">
        <v>374</v>
      </c>
    </row>
    <row r="1045" spans="2:23" x14ac:dyDescent="0.25">
      <c r="C1045" s="129" t="s">
        <v>1074</v>
      </c>
      <c r="E1045" s="129" t="s">
        <v>1075</v>
      </c>
      <c r="I1045" s="129" t="s">
        <v>375</v>
      </c>
      <c r="L1045" s="129" t="s">
        <v>919</v>
      </c>
      <c r="P1045" s="129" t="s">
        <v>1076</v>
      </c>
      <c r="T1045" s="135">
        <v>1992</v>
      </c>
      <c r="V1045" s="156">
        <v>0</v>
      </c>
      <c r="W1045" s="151"/>
    </row>
    <row r="1046" spans="2:23" x14ac:dyDescent="0.25">
      <c r="C1046" s="129" t="s">
        <v>757</v>
      </c>
      <c r="E1046" s="129" t="s">
        <v>1077</v>
      </c>
      <c r="I1046" s="129" t="s">
        <v>375</v>
      </c>
      <c r="L1046" s="129" t="s">
        <v>804</v>
      </c>
      <c r="P1046" s="129" t="s">
        <v>1078</v>
      </c>
      <c r="T1046" s="135">
        <v>5839.3</v>
      </c>
      <c r="V1046" s="156">
        <v>0</v>
      </c>
      <c r="W1046" s="151"/>
    </row>
    <row r="1047" spans="2:23" x14ac:dyDescent="0.25">
      <c r="C1047" s="129" t="s">
        <v>806</v>
      </c>
      <c r="E1047" s="129" t="s">
        <v>1079</v>
      </c>
      <c r="I1047" s="129" t="s">
        <v>387</v>
      </c>
      <c r="L1047" s="129" t="s">
        <v>1080</v>
      </c>
      <c r="P1047" s="129" t="s">
        <v>1081</v>
      </c>
      <c r="T1047" s="135">
        <v>1780.2</v>
      </c>
      <c r="V1047" s="156">
        <v>0</v>
      </c>
      <c r="W1047" s="151"/>
    </row>
    <row r="1048" spans="2:23" x14ac:dyDescent="0.25">
      <c r="C1048" s="129" t="s">
        <v>455</v>
      </c>
      <c r="E1048" s="129" t="s">
        <v>1082</v>
      </c>
      <c r="I1048" s="129" t="s">
        <v>375</v>
      </c>
      <c r="L1048" s="129" t="s">
        <v>804</v>
      </c>
      <c r="P1048" s="129" t="s">
        <v>1083</v>
      </c>
      <c r="T1048" s="135">
        <v>791.93999999999994</v>
      </c>
      <c r="V1048" s="156">
        <v>0</v>
      </c>
      <c r="W1048" s="151"/>
    </row>
    <row r="1049" spans="2:23" x14ac:dyDescent="0.25">
      <c r="B1049" s="128" t="s">
        <v>261</v>
      </c>
      <c r="E1049" s="128" t="s">
        <v>374</v>
      </c>
      <c r="S1049" s="160">
        <v>10403.44</v>
      </c>
      <c r="T1049" s="151"/>
      <c r="U1049" s="160">
        <v>0</v>
      </c>
      <c r="V1049" s="151"/>
      <c r="W1049" s="151"/>
    </row>
    <row r="1051" spans="2:23" x14ac:dyDescent="0.25">
      <c r="B1051" s="128" t="s">
        <v>385</v>
      </c>
      <c r="E1051" s="128" t="s">
        <v>386</v>
      </c>
    </row>
    <row r="1052" spans="2:23" x14ac:dyDescent="0.25">
      <c r="C1052" s="129" t="s">
        <v>792</v>
      </c>
      <c r="E1052" s="129" t="s">
        <v>1084</v>
      </c>
      <c r="I1052" s="129" t="s">
        <v>387</v>
      </c>
      <c r="L1052" s="129" t="s">
        <v>1085</v>
      </c>
      <c r="P1052" s="129" t="s">
        <v>1086</v>
      </c>
      <c r="T1052" s="135">
        <v>1502.82</v>
      </c>
      <c r="V1052" s="156">
        <v>0</v>
      </c>
      <c r="W1052" s="151"/>
    </row>
    <row r="1053" spans="2:23" x14ac:dyDescent="0.25">
      <c r="C1053" s="129" t="s">
        <v>848</v>
      </c>
      <c r="E1053" s="129" t="s">
        <v>1087</v>
      </c>
      <c r="I1053" s="129" t="s">
        <v>387</v>
      </c>
      <c r="L1053" s="129" t="s">
        <v>1088</v>
      </c>
      <c r="P1053" s="129" t="s">
        <v>1089</v>
      </c>
      <c r="T1053" s="135">
        <v>979</v>
      </c>
      <c r="V1053" s="156">
        <v>0</v>
      </c>
      <c r="W1053" s="151"/>
    </row>
    <row r="1054" spans="2:23" x14ac:dyDescent="0.25">
      <c r="B1054" s="128" t="s">
        <v>385</v>
      </c>
      <c r="E1054" s="128" t="s">
        <v>386</v>
      </c>
      <c r="S1054" s="160">
        <v>2481.8200000000002</v>
      </c>
      <c r="T1054" s="151"/>
      <c r="U1054" s="160">
        <v>0</v>
      </c>
      <c r="V1054" s="151"/>
      <c r="W1054" s="151"/>
    </row>
    <row r="1056" spans="2:23" x14ac:dyDescent="0.25">
      <c r="B1056" s="128" t="s">
        <v>400</v>
      </c>
      <c r="E1056" s="128" t="s">
        <v>401</v>
      </c>
    </row>
    <row r="1057" spans="2:23" x14ac:dyDescent="0.25">
      <c r="C1057" s="129" t="s">
        <v>1090</v>
      </c>
      <c r="E1057" s="129" t="s">
        <v>1091</v>
      </c>
      <c r="I1057" s="129" t="s">
        <v>375</v>
      </c>
      <c r="L1057" s="129" t="s">
        <v>919</v>
      </c>
      <c r="P1057" s="129" t="s">
        <v>1092</v>
      </c>
      <c r="T1057" s="135">
        <v>700</v>
      </c>
      <c r="V1057" s="156">
        <v>0</v>
      </c>
      <c r="W1057" s="151"/>
    </row>
    <row r="1058" spans="2:23" x14ac:dyDescent="0.25">
      <c r="C1058" s="129" t="s">
        <v>792</v>
      </c>
      <c r="E1058" s="129" t="s">
        <v>1093</v>
      </c>
      <c r="I1058" s="129" t="s">
        <v>387</v>
      </c>
      <c r="L1058" s="129" t="s">
        <v>1094</v>
      </c>
      <c r="P1058" s="129" t="s">
        <v>1095</v>
      </c>
      <c r="T1058" s="135">
        <v>1773.82</v>
      </c>
      <c r="V1058" s="156">
        <v>0</v>
      </c>
      <c r="W1058" s="151"/>
    </row>
    <row r="1059" spans="2:23" x14ac:dyDescent="0.25">
      <c r="C1059" s="129" t="s">
        <v>792</v>
      </c>
      <c r="E1059" s="129" t="s">
        <v>1096</v>
      </c>
      <c r="I1059" s="129" t="s">
        <v>375</v>
      </c>
      <c r="L1059" s="129" t="s">
        <v>1097</v>
      </c>
      <c r="P1059" s="129" t="s">
        <v>1098</v>
      </c>
      <c r="T1059" s="135">
        <v>10085.25</v>
      </c>
      <c r="V1059" s="156">
        <v>0</v>
      </c>
      <c r="W1059" s="151"/>
    </row>
    <row r="1060" spans="2:23" x14ac:dyDescent="0.25">
      <c r="C1060" s="129" t="s">
        <v>844</v>
      </c>
      <c r="E1060" s="129" t="s">
        <v>1099</v>
      </c>
      <c r="I1060" s="129" t="s">
        <v>387</v>
      </c>
      <c r="L1060" s="129" t="s">
        <v>1100</v>
      </c>
      <c r="P1060" s="129" t="s">
        <v>1101</v>
      </c>
      <c r="T1060" s="135">
        <v>573.6</v>
      </c>
      <c r="V1060" s="156">
        <v>0</v>
      </c>
      <c r="W1060" s="151"/>
    </row>
    <row r="1061" spans="2:23" x14ac:dyDescent="0.25">
      <c r="C1061" s="129" t="s">
        <v>844</v>
      </c>
      <c r="E1061" s="129" t="s">
        <v>1102</v>
      </c>
      <c r="I1061" s="129" t="s">
        <v>387</v>
      </c>
      <c r="L1061" s="129" t="s">
        <v>1103</v>
      </c>
      <c r="P1061" s="129" t="s">
        <v>1104</v>
      </c>
      <c r="T1061" s="135">
        <v>14238</v>
      </c>
      <c r="V1061" s="156">
        <v>0</v>
      </c>
      <c r="W1061" s="151"/>
    </row>
    <row r="1062" spans="2:23" x14ac:dyDescent="0.25">
      <c r="C1062" s="129" t="s">
        <v>844</v>
      </c>
      <c r="E1062" s="129" t="s">
        <v>1105</v>
      </c>
      <c r="I1062" s="129" t="s">
        <v>387</v>
      </c>
      <c r="L1062" s="129" t="s">
        <v>1103</v>
      </c>
      <c r="P1062" s="129" t="s">
        <v>1106</v>
      </c>
      <c r="T1062" s="135">
        <v>2373</v>
      </c>
      <c r="V1062" s="156">
        <v>0</v>
      </c>
      <c r="W1062" s="151"/>
    </row>
    <row r="1063" spans="2:23" x14ac:dyDescent="0.25">
      <c r="C1063" s="129" t="s">
        <v>653</v>
      </c>
      <c r="E1063" s="129" t="s">
        <v>1107</v>
      </c>
      <c r="I1063" s="129" t="s">
        <v>387</v>
      </c>
      <c r="L1063" s="129" t="s">
        <v>1108</v>
      </c>
      <c r="P1063" s="129" t="s">
        <v>1109</v>
      </c>
      <c r="T1063" s="135">
        <v>2000</v>
      </c>
      <c r="V1063" s="156">
        <v>0</v>
      </c>
      <c r="W1063" s="151"/>
    </row>
    <row r="1064" spans="2:23" x14ac:dyDescent="0.25">
      <c r="C1064" s="129" t="s">
        <v>653</v>
      </c>
      <c r="E1064" s="129" t="s">
        <v>1110</v>
      </c>
      <c r="I1064" s="129" t="s">
        <v>387</v>
      </c>
      <c r="L1064" s="129" t="s">
        <v>1108</v>
      </c>
      <c r="P1064" s="129" t="s">
        <v>1109</v>
      </c>
      <c r="T1064" s="135">
        <v>3000</v>
      </c>
      <c r="V1064" s="156">
        <v>0</v>
      </c>
      <c r="W1064" s="151"/>
    </row>
    <row r="1065" spans="2:23" x14ac:dyDescent="0.25">
      <c r="C1065" s="129" t="s">
        <v>657</v>
      </c>
      <c r="E1065" s="129" t="s">
        <v>1111</v>
      </c>
      <c r="I1065" s="129" t="s">
        <v>387</v>
      </c>
      <c r="L1065" s="129" t="s">
        <v>1112</v>
      </c>
      <c r="P1065" s="129" t="s">
        <v>1113</v>
      </c>
      <c r="T1065" s="135">
        <v>654.94999999999993</v>
      </c>
      <c r="V1065" s="156">
        <v>0</v>
      </c>
      <c r="W1065" s="151"/>
    </row>
    <row r="1066" spans="2:23" x14ac:dyDescent="0.25">
      <c r="C1066" s="129" t="s">
        <v>848</v>
      </c>
      <c r="E1066" s="129" t="s">
        <v>1114</v>
      </c>
      <c r="I1066" s="129" t="s">
        <v>387</v>
      </c>
      <c r="L1066" s="129" t="s">
        <v>1088</v>
      </c>
      <c r="P1066" s="129" t="s">
        <v>1115</v>
      </c>
      <c r="T1066" s="135">
        <v>3630</v>
      </c>
      <c r="V1066" s="156">
        <v>0</v>
      </c>
      <c r="W1066" s="151"/>
    </row>
    <row r="1067" spans="2:23" x14ac:dyDescent="0.25">
      <c r="C1067" s="129" t="s">
        <v>1038</v>
      </c>
      <c r="E1067" s="129" t="s">
        <v>1116</v>
      </c>
      <c r="I1067" s="129" t="s">
        <v>387</v>
      </c>
      <c r="L1067" s="129" t="s">
        <v>1117</v>
      </c>
      <c r="P1067" s="129" t="s">
        <v>1041</v>
      </c>
      <c r="T1067" s="135">
        <v>123.63</v>
      </c>
      <c r="V1067" s="156">
        <v>0</v>
      </c>
      <c r="W1067" s="151"/>
    </row>
    <row r="1068" spans="2:23" x14ac:dyDescent="0.25">
      <c r="C1068" s="129" t="s">
        <v>455</v>
      </c>
      <c r="E1068" s="129" t="s">
        <v>1118</v>
      </c>
      <c r="I1068" s="129" t="s">
        <v>387</v>
      </c>
      <c r="L1068" s="129" t="s">
        <v>402</v>
      </c>
      <c r="P1068" s="129" t="s">
        <v>1119</v>
      </c>
      <c r="T1068" s="135">
        <v>605</v>
      </c>
      <c r="V1068" s="156">
        <v>0</v>
      </c>
      <c r="W1068" s="151"/>
    </row>
    <row r="1069" spans="2:23" x14ac:dyDescent="0.25">
      <c r="B1069" s="128" t="s">
        <v>400</v>
      </c>
      <c r="E1069" s="128" t="s">
        <v>401</v>
      </c>
      <c r="S1069" s="160">
        <v>39757.25</v>
      </c>
      <c r="T1069" s="151"/>
      <c r="U1069" s="160">
        <v>0</v>
      </c>
      <c r="V1069" s="151"/>
      <c r="W1069" s="151"/>
    </row>
    <row r="1071" spans="2:23" x14ac:dyDescent="0.25">
      <c r="B1071" s="128" t="s">
        <v>1120</v>
      </c>
      <c r="E1071" s="128" t="s">
        <v>1121</v>
      </c>
    </row>
    <row r="1072" spans="2:23" x14ac:dyDescent="0.25">
      <c r="C1072" s="129" t="s">
        <v>1122</v>
      </c>
      <c r="E1072" s="129" t="s">
        <v>1123</v>
      </c>
      <c r="I1072" s="129" t="s">
        <v>315</v>
      </c>
      <c r="L1072" s="129" t="s">
        <v>1124</v>
      </c>
      <c r="P1072" s="129" t="s">
        <v>1125</v>
      </c>
      <c r="T1072" s="135">
        <v>27518.93</v>
      </c>
      <c r="V1072" s="156">
        <v>0</v>
      </c>
      <c r="W1072" s="151"/>
    </row>
    <row r="1073" spans="2:23" x14ac:dyDescent="0.25">
      <c r="B1073" s="128" t="s">
        <v>1120</v>
      </c>
      <c r="E1073" s="128" t="s">
        <v>1121</v>
      </c>
      <c r="S1073" s="160">
        <v>27518.93</v>
      </c>
      <c r="T1073" s="151"/>
      <c r="U1073" s="160">
        <v>0</v>
      </c>
      <c r="V1073" s="151"/>
      <c r="W1073" s="151"/>
    </row>
    <row r="1075" spans="2:23" x14ac:dyDescent="0.25">
      <c r="B1075" s="128" t="s">
        <v>1126</v>
      </c>
      <c r="E1075" s="128" t="s">
        <v>1127</v>
      </c>
    </row>
    <row r="1076" spans="2:23" x14ac:dyDescent="0.25">
      <c r="C1076" s="129" t="s">
        <v>469</v>
      </c>
      <c r="E1076" s="129" t="s">
        <v>1128</v>
      </c>
      <c r="I1076" s="129" t="s">
        <v>315</v>
      </c>
      <c r="L1076" s="129" t="s">
        <v>217</v>
      </c>
      <c r="P1076" s="129" t="s">
        <v>1129</v>
      </c>
      <c r="T1076" s="135">
        <v>94622.58</v>
      </c>
      <c r="V1076" s="156">
        <v>0</v>
      </c>
      <c r="W1076" s="151"/>
    </row>
    <row r="1077" spans="2:23" x14ac:dyDescent="0.25">
      <c r="C1077" s="129" t="s">
        <v>469</v>
      </c>
      <c r="E1077" s="129" t="s">
        <v>470</v>
      </c>
      <c r="I1077" s="129" t="s">
        <v>315</v>
      </c>
      <c r="L1077" s="129" t="s">
        <v>248</v>
      </c>
      <c r="P1077" s="129" t="s">
        <v>1130</v>
      </c>
      <c r="T1077" s="135">
        <v>13598.75</v>
      </c>
      <c r="V1077" s="156">
        <v>0</v>
      </c>
      <c r="W1077" s="151"/>
    </row>
    <row r="1078" spans="2:23" x14ac:dyDescent="0.25">
      <c r="B1078" s="128" t="s">
        <v>1126</v>
      </c>
      <c r="E1078" s="128" t="s">
        <v>1127</v>
      </c>
      <c r="S1078" s="160">
        <v>108221.33</v>
      </c>
      <c r="T1078" s="151"/>
      <c r="U1078" s="160">
        <v>0</v>
      </c>
      <c r="V1078" s="151"/>
      <c r="W1078" s="151"/>
    </row>
    <row r="1080" spans="2:23" x14ac:dyDescent="0.25">
      <c r="B1080" s="128" t="s">
        <v>413</v>
      </c>
      <c r="E1080" s="128" t="s">
        <v>314</v>
      </c>
    </row>
    <row r="1081" spans="2:23" x14ac:dyDescent="0.25">
      <c r="C1081" s="129" t="s">
        <v>775</v>
      </c>
      <c r="E1081" s="129" t="s">
        <v>1131</v>
      </c>
      <c r="I1081" s="129" t="s">
        <v>327</v>
      </c>
      <c r="L1081" s="129" t="s">
        <v>1097</v>
      </c>
      <c r="P1081" s="129" t="s">
        <v>1132</v>
      </c>
      <c r="T1081" s="135">
        <v>647.70000000000005</v>
      </c>
      <c r="V1081" s="156">
        <v>0</v>
      </c>
      <c r="W1081" s="151"/>
    </row>
    <row r="1082" spans="2:23" x14ac:dyDescent="0.25">
      <c r="C1082" s="129" t="s">
        <v>779</v>
      </c>
      <c r="E1082" s="129" t="s">
        <v>1133</v>
      </c>
      <c r="I1082" s="129" t="s">
        <v>327</v>
      </c>
      <c r="L1082" s="129" t="s">
        <v>412</v>
      </c>
      <c r="P1082" s="129" t="s">
        <v>1134</v>
      </c>
      <c r="T1082" s="135">
        <v>233.85000000000002</v>
      </c>
      <c r="V1082" s="156">
        <v>0</v>
      </c>
      <c r="W1082" s="151"/>
    </row>
    <row r="1083" spans="2:23" x14ac:dyDescent="0.25">
      <c r="C1083" s="129" t="s">
        <v>1135</v>
      </c>
      <c r="E1083" s="129" t="s">
        <v>1136</v>
      </c>
      <c r="I1083" s="129" t="s">
        <v>327</v>
      </c>
      <c r="L1083" s="129" t="s">
        <v>1137</v>
      </c>
      <c r="P1083" s="129" t="s">
        <v>1138</v>
      </c>
      <c r="T1083" s="135">
        <v>81.710000000000008</v>
      </c>
      <c r="V1083" s="156">
        <v>0</v>
      </c>
      <c r="W1083" s="151"/>
    </row>
    <row r="1084" spans="2:23" x14ac:dyDescent="0.25">
      <c r="B1084" s="128" t="s">
        <v>413</v>
      </c>
      <c r="E1084" s="128" t="s">
        <v>314</v>
      </c>
      <c r="S1084" s="160">
        <v>963.26</v>
      </c>
      <c r="T1084" s="151"/>
      <c r="U1084" s="160">
        <v>0</v>
      </c>
      <c r="V1084" s="151"/>
      <c r="W1084" s="151"/>
    </row>
    <row r="1086" spans="2:23" x14ac:dyDescent="0.25">
      <c r="B1086" s="128" t="s">
        <v>273</v>
      </c>
      <c r="E1086" s="128" t="s">
        <v>314</v>
      </c>
    </row>
    <row r="1087" spans="2:23" x14ac:dyDescent="0.25">
      <c r="C1087" s="129" t="s">
        <v>471</v>
      </c>
      <c r="E1087" s="129" t="s">
        <v>1139</v>
      </c>
      <c r="I1087" s="129" t="s">
        <v>315</v>
      </c>
      <c r="P1087" s="129" t="s">
        <v>1140</v>
      </c>
      <c r="T1087" s="135">
        <v>-45.46</v>
      </c>
      <c r="V1087" s="156">
        <v>0</v>
      </c>
      <c r="W1087" s="151"/>
    </row>
    <row r="1088" spans="2:23" x14ac:dyDescent="0.25">
      <c r="C1088" s="129" t="s">
        <v>1141</v>
      </c>
      <c r="E1088" s="129" t="s">
        <v>1142</v>
      </c>
      <c r="I1088" s="129" t="s">
        <v>315</v>
      </c>
      <c r="P1088" s="129" t="s">
        <v>1143</v>
      </c>
      <c r="T1088" s="135">
        <v>5881.2</v>
      </c>
      <c r="V1088" s="156">
        <v>0</v>
      </c>
      <c r="W1088" s="151"/>
    </row>
    <row r="1089" spans="2:23" x14ac:dyDescent="0.25">
      <c r="C1089" s="129" t="s">
        <v>455</v>
      </c>
      <c r="E1089" s="129" t="s">
        <v>1144</v>
      </c>
      <c r="I1089" s="129" t="s">
        <v>315</v>
      </c>
      <c r="L1089" s="129" t="s">
        <v>1124</v>
      </c>
      <c r="P1089" s="129" t="s">
        <v>1145</v>
      </c>
      <c r="T1089" s="135">
        <v>1616.5</v>
      </c>
      <c r="V1089" s="156">
        <v>0</v>
      </c>
      <c r="W1089" s="151"/>
    </row>
    <row r="1091" spans="2:23" ht="18" x14ac:dyDescent="0.25">
      <c r="B1091" s="124" t="s">
        <v>310</v>
      </c>
      <c r="S1091" s="150" t="s">
        <v>1146</v>
      </c>
      <c r="T1091" s="151"/>
      <c r="U1091" s="151"/>
      <c r="V1091" s="151"/>
      <c r="W1091" s="151"/>
    </row>
    <row r="1092" spans="2:23" ht="15.75" thickBot="1" x14ac:dyDescent="0.3">
      <c r="B1092" s="125" t="s">
        <v>431</v>
      </c>
      <c r="C1092" s="139"/>
      <c r="D1092" s="139"/>
      <c r="E1092" s="139"/>
      <c r="F1092" s="139"/>
      <c r="G1092" s="139"/>
      <c r="H1092" s="139"/>
      <c r="I1092" s="139"/>
      <c r="J1092" s="139"/>
      <c r="K1092" s="139" t="s">
        <v>135</v>
      </c>
      <c r="L1092" s="139"/>
      <c r="M1092" s="139"/>
      <c r="N1092" s="139"/>
      <c r="O1092" s="139"/>
      <c r="P1092" s="139" t="s">
        <v>432</v>
      </c>
      <c r="Q1092" s="139" t="s">
        <v>433</v>
      </c>
      <c r="R1092" s="139"/>
      <c r="S1092" s="152" t="s">
        <v>136</v>
      </c>
      <c r="T1092" s="153"/>
      <c r="U1092" s="153"/>
      <c r="V1092" s="153"/>
      <c r="W1092" s="153"/>
    </row>
    <row r="1093" spans="2:23" ht="15.75" thickTop="1" x14ac:dyDescent="0.25">
      <c r="B1093" s="126"/>
      <c r="C1093" s="126"/>
      <c r="D1093" s="126"/>
      <c r="E1093" s="126"/>
      <c r="F1093" s="126"/>
      <c r="G1093" s="126"/>
      <c r="H1093" s="126"/>
      <c r="I1093" s="126"/>
      <c r="J1093" s="126"/>
      <c r="K1093" s="126"/>
      <c r="L1093" s="126"/>
      <c r="M1093" s="126"/>
      <c r="N1093" s="126"/>
      <c r="O1093" s="126"/>
      <c r="P1093" s="126"/>
      <c r="Q1093" s="126"/>
      <c r="R1093" s="126"/>
      <c r="S1093" s="126"/>
      <c r="T1093" s="126"/>
      <c r="U1093" s="126"/>
      <c r="V1093" s="126"/>
      <c r="W1093" s="126"/>
    </row>
    <row r="1094" spans="2:23" x14ac:dyDescent="0.25">
      <c r="C1094" s="129" t="s">
        <v>455</v>
      </c>
      <c r="E1094" s="129" t="s">
        <v>1147</v>
      </c>
      <c r="I1094" s="129" t="s">
        <v>315</v>
      </c>
      <c r="L1094" s="129" t="s">
        <v>804</v>
      </c>
      <c r="P1094" s="129" t="s">
        <v>1148</v>
      </c>
      <c r="T1094" s="135">
        <v>72.040000000000006</v>
      </c>
      <c r="V1094" s="156">
        <v>0</v>
      </c>
      <c r="W1094" s="151"/>
    </row>
    <row r="1095" spans="2:23" x14ac:dyDescent="0.25">
      <c r="C1095" s="129" t="s">
        <v>455</v>
      </c>
      <c r="E1095" s="129" t="s">
        <v>1149</v>
      </c>
      <c r="I1095" s="129" t="s">
        <v>315</v>
      </c>
      <c r="L1095" s="129" t="s">
        <v>804</v>
      </c>
      <c r="P1095" s="129" t="s">
        <v>1150</v>
      </c>
      <c r="T1095" s="135">
        <v>92.940000000000012</v>
      </c>
      <c r="V1095" s="156">
        <v>0</v>
      </c>
      <c r="W1095" s="151"/>
    </row>
    <row r="1096" spans="2:23" x14ac:dyDescent="0.25">
      <c r="C1096" s="129" t="s">
        <v>455</v>
      </c>
      <c r="E1096" s="129" t="s">
        <v>1151</v>
      </c>
      <c r="I1096" s="129" t="s">
        <v>315</v>
      </c>
      <c r="L1096" s="129" t="s">
        <v>378</v>
      </c>
      <c r="P1096" s="129" t="s">
        <v>1152</v>
      </c>
      <c r="T1096" s="135">
        <v>65.31</v>
      </c>
      <c r="V1096" s="156">
        <v>0</v>
      </c>
      <c r="W1096" s="151"/>
    </row>
    <row r="1097" spans="2:23" x14ac:dyDescent="0.25">
      <c r="C1097" s="129" t="s">
        <v>455</v>
      </c>
      <c r="E1097" s="129" t="s">
        <v>1153</v>
      </c>
      <c r="I1097" s="129" t="s">
        <v>315</v>
      </c>
      <c r="L1097" s="129" t="s">
        <v>804</v>
      </c>
      <c r="P1097" s="129" t="s">
        <v>1154</v>
      </c>
      <c r="T1097" s="135">
        <v>9.77</v>
      </c>
      <c r="V1097" s="156">
        <v>0</v>
      </c>
      <c r="W1097" s="151"/>
    </row>
    <row r="1098" spans="2:23" x14ac:dyDescent="0.25">
      <c r="B1098" s="128" t="s">
        <v>273</v>
      </c>
      <c r="E1098" s="128" t="s">
        <v>314</v>
      </c>
      <c r="S1098" s="160">
        <v>7692.3</v>
      </c>
      <c r="T1098" s="151"/>
      <c r="U1098" s="160">
        <v>0</v>
      </c>
      <c r="V1098" s="151"/>
      <c r="W1098" s="151"/>
    </row>
    <row r="1100" spans="2:23" x14ac:dyDescent="0.25">
      <c r="B1100" s="128" t="s">
        <v>278</v>
      </c>
      <c r="E1100" s="128" t="s">
        <v>390</v>
      </c>
    </row>
    <row r="1101" spans="2:23" x14ac:dyDescent="0.25">
      <c r="C1101" s="129" t="s">
        <v>1024</v>
      </c>
      <c r="E1101" s="129" t="s">
        <v>1528</v>
      </c>
      <c r="I1101" s="129" t="s">
        <v>327</v>
      </c>
      <c r="P1101" s="129" t="s">
        <v>1529</v>
      </c>
      <c r="T1101" s="135">
        <v>735.63</v>
      </c>
      <c r="V1101" s="156">
        <v>0</v>
      </c>
      <c r="W1101" s="151"/>
    </row>
    <row r="1102" spans="2:23" x14ac:dyDescent="0.25">
      <c r="C1102" s="129" t="s">
        <v>1155</v>
      </c>
      <c r="E1102" s="129" t="s">
        <v>1156</v>
      </c>
      <c r="I1102" s="129" t="s">
        <v>327</v>
      </c>
      <c r="P1102" s="129" t="s">
        <v>277</v>
      </c>
      <c r="T1102" s="135">
        <v>15</v>
      </c>
      <c r="V1102" s="156">
        <v>0</v>
      </c>
      <c r="W1102" s="151"/>
    </row>
    <row r="1103" spans="2:23" x14ac:dyDescent="0.25">
      <c r="C1103" s="129" t="s">
        <v>1155</v>
      </c>
      <c r="E1103" s="129" t="s">
        <v>753</v>
      </c>
      <c r="I1103" s="129" t="s">
        <v>327</v>
      </c>
      <c r="P1103" s="129" t="s">
        <v>277</v>
      </c>
      <c r="T1103" s="135">
        <v>115</v>
      </c>
      <c r="V1103" s="156">
        <v>0</v>
      </c>
      <c r="W1103" s="151"/>
    </row>
    <row r="1104" spans="2:23" x14ac:dyDescent="0.25">
      <c r="C1104" s="129" t="s">
        <v>1157</v>
      </c>
      <c r="E1104" s="129" t="s">
        <v>758</v>
      </c>
      <c r="I1104" s="129" t="s">
        <v>327</v>
      </c>
      <c r="P1104" s="129" t="s">
        <v>279</v>
      </c>
      <c r="T1104" s="135">
        <v>100</v>
      </c>
      <c r="V1104" s="156">
        <v>0</v>
      </c>
      <c r="W1104" s="151"/>
    </row>
    <row r="1105" spans="3:23" x14ac:dyDescent="0.25">
      <c r="C1105" s="129" t="s">
        <v>1157</v>
      </c>
      <c r="E1105" s="129" t="s">
        <v>274</v>
      </c>
      <c r="I1105" s="129" t="s">
        <v>327</v>
      </c>
      <c r="P1105" s="129" t="s">
        <v>416</v>
      </c>
      <c r="T1105" s="135">
        <v>23.73</v>
      </c>
      <c r="V1105" s="156">
        <v>0</v>
      </c>
      <c r="W1105" s="151"/>
    </row>
    <row r="1106" spans="3:23" x14ac:dyDescent="0.25">
      <c r="C1106" s="129" t="s">
        <v>1157</v>
      </c>
      <c r="E1106" s="129" t="s">
        <v>275</v>
      </c>
      <c r="I1106" s="129" t="s">
        <v>327</v>
      </c>
      <c r="P1106" s="129" t="s">
        <v>423</v>
      </c>
      <c r="T1106" s="135">
        <v>109.16</v>
      </c>
      <c r="V1106" s="156">
        <v>0</v>
      </c>
      <c r="W1106" s="151"/>
    </row>
    <row r="1107" spans="3:23" x14ac:dyDescent="0.25">
      <c r="C1107" s="129" t="s">
        <v>1158</v>
      </c>
      <c r="E1107" s="129" t="s">
        <v>1159</v>
      </c>
      <c r="I1107" s="129" t="s">
        <v>327</v>
      </c>
      <c r="P1107" s="129" t="s">
        <v>277</v>
      </c>
      <c r="T1107" s="135">
        <v>235</v>
      </c>
      <c r="V1107" s="156">
        <v>0</v>
      </c>
      <c r="W1107" s="151"/>
    </row>
    <row r="1108" spans="3:23" x14ac:dyDescent="0.25">
      <c r="C1108" s="129" t="s">
        <v>1158</v>
      </c>
      <c r="E1108" s="129" t="s">
        <v>1160</v>
      </c>
      <c r="I1108" s="129" t="s">
        <v>327</v>
      </c>
      <c r="P1108" s="129" t="s">
        <v>277</v>
      </c>
      <c r="T1108" s="135">
        <v>40</v>
      </c>
      <c r="V1108" s="156">
        <v>0</v>
      </c>
      <c r="W1108" s="151"/>
    </row>
    <row r="1109" spans="3:23" x14ac:dyDescent="0.25">
      <c r="C1109" s="129" t="s">
        <v>452</v>
      </c>
      <c r="E1109" s="129" t="s">
        <v>1161</v>
      </c>
      <c r="I1109" s="129" t="s">
        <v>327</v>
      </c>
      <c r="P1109" s="129" t="s">
        <v>279</v>
      </c>
      <c r="T1109" s="135">
        <v>100</v>
      </c>
      <c r="V1109" s="156">
        <v>0</v>
      </c>
      <c r="W1109" s="151"/>
    </row>
    <row r="1110" spans="3:23" x14ac:dyDescent="0.25">
      <c r="C1110" s="129" t="s">
        <v>452</v>
      </c>
      <c r="E1110" s="129" t="s">
        <v>1162</v>
      </c>
      <c r="I1110" s="129" t="s">
        <v>327</v>
      </c>
      <c r="P1110" s="129" t="s">
        <v>1163</v>
      </c>
      <c r="T1110" s="135">
        <v>4.75</v>
      </c>
      <c r="V1110" s="156">
        <v>0</v>
      </c>
      <c r="W1110" s="151"/>
    </row>
    <row r="1111" spans="3:23" x14ac:dyDescent="0.25">
      <c r="C1111" s="129" t="s">
        <v>452</v>
      </c>
      <c r="E1111" s="129" t="s">
        <v>1164</v>
      </c>
      <c r="I1111" s="129" t="s">
        <v>327</v>
      </c>
      <c r="P1111" s="129" t="s">
        <v>416</v>
      </c>
      <c r="T1111" s="135">
        <v>23.73</v>
      </c>
      <c r="V1111" s="156">
        <v>0</v>
      </c>
      <c r="W1111" s="151"/>
    </row>
    <row r="1112" spans="3:23" x14ac:dyDescent="0.25">
      <c r="C1112" s="129" t="s">
        <v>452</v>
      </c>
      <c r="E1112" s="129" t="s">
        <v>1165</v>
      </c>
      <c r="I1112" s="129" t="s">
        <v>327</v>
      </c>
      <c r="P1112" s="129" t="s">
        <v>1166</v>
      </c>
      <c r="T1112" s="135">
        <v>232.55</v>
      </c>
      <c r="V1112" s="156">
        <v>0</v>
      </c>
      <c r="W1112" s="151"/>
    </row>
    <row r="1113" spans="3:23" x14ac:dyDescent="0.25">
      <c r="C1113" s="129" t="s">
        <v>1167</v>
      </c>
      <c r="E1113" s="129" t="s">
        <v>1168</v>
      </c>
      <c r="I1113" s="129" t="s">
        <v>327</v>
      </c>
      <c r="P1113" s="129" t="s">
        <v>1169</v>
      </c>
      <c r="T1113" s="135">
        <v>45</v>
      </c>
      <c r="V1113" s="156">
        <v>0</v>
      </c>
      <c r="W1113" s="151"/>
    </row>
    <row r="1114" spans="3:23" x14ac:dyDescent="0.25">
      <c r="C1114" s="129" t="s">
        <v>1167</v>
      </c>
      <c r="E1114" s="129" t="s">
        <v>417</v>
      </c>
      <c r="I1114" s="129" t="s">
        <v>327</v>
      </c>
      <c r="P1114" s="129" t="s">
        <v>1170</v>
      </c>
      <c r="T1114" s="135">
        <v>23.73</v>
      </c>
      <c r="V1114" s="156">
        <v>0</v>
      </c>
      <c r="W1114" s="151"/>
    </row>
    <row r="1115" spans="3:23" x14ac:dyDescent="0.25">
      <c r="C1115" s="129" t="s">
        <v>829</v>
      </c>
      <c r="E1115" s="129" t="s">
        <v>1171</v>
      </c>
      <c r="I1115" s="129" t="s">
        <v>327</v>
      </c>
      <c r="P1115" s="129" t="s">
        <v>279</v>
      </c>
      <c r="T1115" s="135">
        <v>100</v>
      </c>
      <c r="V1115" s="156">
        <v>0</v>
      </c>
      <c r="W1115" s="151"/>
    </row>
    <row r="1116" spans="3:23" x14ac:dyDescent="0.25">
      <c r="C1116" s="129" t="s">
        <v>829</v>
      </c>
      <c r="E1116" s="129" t="s">
        <v>1172</v>
      </c>
      <c r="I1116" s="129" t="s">
        <v>327</v>
      </c>
      <c r="P1116" s="129" t="s">
        <v>277</v>
      </c>
      <c r="T1116" s="135">
        <v>40</v>
      </c>
      <c r="V1116" s="156">
        <v>0</v>
      </c>
      <c r="W1116" s="151"/>
    </row>
    <row r="1117" spans="3:23" x14ac:dyDescent="0.25">
      <c r="C1117" s="129" t="s">
        <v>829</v>
      </c>
      <c r="E1117" s="129" t="s">
        <v>418</v>
      </c>
      <c r="I1117" s="129" t="s">
        <v>327</v>
      </c>
      <c r="P1117" s="129" t="s">
        <v>1170</v>
      </c>
      <c r="T1117" s="135">
        <v>113.9</v>
      </c>
      <c r="V1117" s="156">
        <v>0</v>
      </c>
      <c r="W1117" s="151"/>
    </row>
    <row r="1118" spans="3:23" x14ac:dyDescent="0.25">
      <c r="C1118" s="129" t="s">
        <v>1173</v>
      </c>
      <c r="E1118" s="129" t="s">
        <v>1174</v>
      </c>
      <c r="I1118" s="129" t="s">
        <v>327</v>
      </c>
      <c r="P1118" s="129" t="s">
        <v>277</v>
      </c>
      <c r="T1118" s="135">
        <v>90</v>
      </c>
      <c r="V1118" s="156">
        <v>0</v>
      </c>
      <c r="W1118" s="151"/>
    </row>
    <row r="1119" spans="3:23" x14ac:dyDescent="0.25">
      <c r="C1119" s="129" t="s">
        <v>1175</v>
      </c>
      <c r="E1119" s="129" t="s">
        <v>178</v>
      </c>
      <c r="I1119" s="129" t="s">
        <v>327</v>
      </c>
      <c r="P1119" s="129" t="s">
        <v>279</v>
      </c>
      <c r="T1119" s="135">
        <v>100</v>
      </c>
      <c r="V1119" s="156">
        <v>0</v>
      </c>
      <c r="W1119" s="151"/>
    </row>
    <row r="1120" spans="3:23" x14ac:dyDescent="0.25">
      <c r="C1120" s="129" t="s">
        <v>1175</v>
      </c>
      <c r="E1120" s="129" t="s">
        <v>419</v>
      </c>
      <c r="I1120" s="129" t="s">
        <v>327</v>
      </c>
      <c r="P1120" s="129" t="s">
        <v>1169</v>
      </c>
      <c r="T1120" s="135">
        <v>45</v>
      </c>
      <c r="V1120" s="156">
        <v>0</v>
      </c>
      <c r="W1120" s="151"/>
    </row>
    <row r="1121" spans="3:23" x14ac:dyDescent="0.25">
      <c r="C1121" s="129" t="s">
        <v>1175</v>
      </c>
      <c r="E1121" s="129" t="s">
        <v>1176</v>
      </c>
      <c r="I1121" s="129" t="s">
        <v>327</v>
      </c>
      <c r="P1121" s="129" t="s">
        <v>1170</v>
      </c>
      <c r="T1121" s="135">
        <v>23.73</v>
      </c>
      <c r="V1121" s="156">
        <v>0</v>
      </c>
      <c r="W1121" s="151"/>
    </row>
    <row r="1122" spans="3:23" x14ac:dyDescent="0.25">
      <c r="C1122" s="129" t="s">
        <v>1175</v>
      </c>
      <c r="E1122" s="129" t="s">
        <v>1177</v>
      </c>
      <c r="I1122" s="129" t="s">
        <v>327</v>
      </c>
      <c r="P1122" s="129" t="s">
        <v>1170</v>
      </c>
      <c r="T1122" s="135">
        <v>156.62</v>
      </c>
      <c r="V1122" s="156">
        <v>0</v>
      </c>
      <c r="W1122" s="151"/>
    </row>
    <row r="1123" spans="3:23" x14ac:dyDescent="0.25">
      <c r="C1123" s="129" t="s">
        <v>1178</v>
      </c>
      <c r="E1123" s="129" t="s">
        <v>1179</v>
      </c>
      <c r="I1123" s="129" t="s">
        <v>327</v>
      </c>
      <c r="P1123" s="129" t="s">
        <v>277</v>
      </c>
      <c r="T1123" s="135">
        <v>65</v>
      </c>
      <c r="V1123" s="156">
        <v>0</v>
      </c>
      <c r="W1123" s="151"/>
    </row>
    <row r="1124" spans="3:23" x14ac:dyDescent="0.25">
      <c r="C1124" s="129" t="s">
        <v>988</v>
      </c>
      <c r="E1124" s="129" t="s">
        <v>420</v>
      </c>
      <c r="I1124" s="129" t="s">
        <v>327</v>
      </c>
      <c r="P1124" s="129" t="s">
        <v>1169</v>
      </c>
      <c r="T1124" s="135">
        <v>45</v>
      </c>
      <c r="V1124" s="156">
        <v>0</v>
      </c>
      <c r="W1124" s="151"/>
    </row>
    <row r="1125" spans="3:23" x14ac:dyDescent="0.25">
      <c r="C1125" s="129" t="s">
        <v>988</v>
      </c>
      <c r="E1125" s="129" t="s">
        <v>1180</v>
      </c>
      <c r="I1125" s="129" t="s">
        <v>327</v>
      </c>
      <c r="P1125" s="129" t="s">
        <v>279</v>
      </c>
      <c r="T1125" s="135">
        <v>100</v>
      </c>
      <c r="V1125" s="156">
        <v>0</v>
      </c>
      <c r="W1125" s="151"/>
    </row>
    <row r="1126" spans="3:23" x14ac:dyDescent="0.25">
      <c r="C1126" s="129" t="s">
        <v>988</v>
      </c>
      <c r="E1126" s="129" t="s">
        <v>1181</v>
      </c>
      <c r="I1126" s="129" t="s">
        <v>327</v>
      </c>
      <c r="P1126" s="129" t="s">
        <v>1182</v>
      </c>
      <c r="T1126" s="135">
        <v>23.73</v>
      </c>
      <c r="V1126" s="156">
        <v>0</v>
      </c>
      <c r="W1126" s="151"/>
    </row>
    <row r="1127" spans="3:23" x14ac:dyDescent="0.25">
      <c r="C1127" s="129" t="s">
        <v>988</v>
      </c>
      <c r="E1127" s="129" t="s">
        <v>1183</v>
      </c>
      <c r="I1127" s="129" t="s">
        <v>327</v>
      </c>
      <c r="P1127" s="129" t="s">
        <v>1182</v>
      </c>
      <c r="T1127" s="135">
        <v>118.64999999999999</v>
      </c>
      <c r="V1127" s="156">
        <v>0</v>
      </c>
      <c r="W1127" s="151"/>
    </row>
    <row r="1128" spans="3:23" x14ac:dyDescent="0.25">
      <c r="C1128" s="129" t="s">
        <v>988</v>
      </c>
      <c r="E1128" s="129" t="s">
        <v>1184</v>
      </c>
      <c r="I1128" s="129" t="s">
        <v>327</v>
      </c>
      <c r="P1128" s="129" t="s">
        <v>1182</v>
      </c>
      <c r="T1128" s="135">
        <v>28.479999999999997</v>
      </c>
      <c r="V1128" s="156">
        <v>0</v>
      </c>
      <c r="W1128" s="151"/>
    </row>
    <row r="1129" spans="3:23" x14ac:dyDescent="0.25">
      <c r="C1129" s="129" t="s">
        <v>1185</v>
      </c>
      <c r="E1129" s="129" t="s">
        <v>1186</v>
      </c>
      <c r="I1129" s="129" t="s">
        <v>327</v>
      </c>
      <c r="P1129" s="129" t="s">
        <v>1169</v>
      </c>
      <c r="T1129" s="135">
        <v>45</v>
      </c>
      <c r="V1129" s="156">
        <v>0</v>
      </c>
      <c r="W1129" s="151"/>
    </row>
    <row r="1130" spans="3:23" x14ac:dyDescent="0.25">
      <c r="C1130" s="129" t="s">
        <v>1185</v>
      </c>
      <c r="E1130" s="129" t="s">
        <v>1187</v>
      </c>
      <c r="I1130" s="129" t="s">
        <v>327</v>
      </c>
      <c r="P1130" s="129" t="s">
        <v>1170</v>
      </c>
      <c r="T1130" s="135">
        <v>23.73</v>
      </c>
      <c r="V1130" s="156">
        <v>0</v>
      </c>
      <c r="W1130" s="151"/>
    </row>
    <row r="1131" spans="3:23" x14ac:dyDescent="0.25">
      <c r="C1131" s="129" t="s">
        <v>1185</v>
      </c>
      <c r="E1131" s="129" t="s">
        <v>1188</v>
      </c>
      <c r="I1131" s="129" t="s">
        <v>327</v>
      </c>
      <c r="P1131" s="129" t="s">
        <v>1170</v>
      </c>
      <c r="T1131" s="135">
        <v>118.64999999999999</v>
      </c>
      <c r="V1131" s="156">
        <v>0</v>
      </c>
      <c r="W1131" s="151"/>
    </row>
    <row r="1132" spans="3:23" x14ac:dyDescent="0.25">
      <c r="C1132" s="129" t="s">
        <v>1185</v>
      </c>
      <c r="E1132" s="129" t="s">
        <v>1189</v>
      </c>
      <c r="I1132" s="129" t="s">
        <v>327</v>
      </c>
      <c r="P1132" s="129" t="s">
        <v>1170</v>
      </c>
      <c r="T1132" s="135">
        <v>17.8</v>
      </c>
      <c r="V1132" s="156">
        <v>0</v>
      </c>
      <c r="W1132" s="151"/>
    </row>
    <row r="1133" spans="3:23" x14ac:dyDescent="0.25">
      <c r="C1133" s="129" t="s">
        <v>1190</v>
      </c>
      <c r="E1133" s="129" t="s">
        <v>1191</v>
      </c>
      <c r="I1133" s="129" t="s">
        <v>327</v>
      </c>
      <c r="P1133" s="129" t="s">
        <v>277</v>
      </c>
      <c r="T1133" s="135">
        <v>50</v>
      </c>
      <c r="V1133" s="156">
        <v>0</v>
      </c>
      <c r="W1133" s="151"/>
    </row>
    <row r="1134" spans="3:23" x14ac:dyDescent="0.25">
      <c r="C1134" s="129" t="s">
        <v>1192</v>
      </c>
      <c r="E1134" s="129" t="s">
        <v>1193</v>
      </c>
      <c r="I1134" s="129" t="s">
        <v>327</v>
      </c>
      <c r="P1134" s="129" t="s">
        <v>279</v>
      </c>
      <c r="T1134" s="135">
        <v>100</v>
      </c>
      <c r="V1134" s="156">
        <v>0</v>
      </c>
      <c r="W1134" s="151"/>
    </row>
    <row r="1135" spans="3:23" x14ac:dyDescent="0.25">
      <c r="C1135" s="129" t="s">
        <v>1192</v>
      </c>
      <c r="E1135" s="129" t="s">
        <v>1194</v>
      </c>
      <c r="I1135" s="129" t="s">
        <v>327</v>
      </c>
      <c r="P1135" s="129" t="s">
        <v>1170</v>
      </c>
      <c r="T1135" s="135">
        <v>4.75</v>
      </c>
      <c r="V1135" s="156">
        <v>0</v>
      </c>
      <c r="W1135" s="151"/>
    </row>
    <row r="1136" spans="3:23" x14ac:dyDescent="0.25">
      <c r="C1136" s="129" t="s">
        <v>1195</v>
      </c>
      <c r="E1136" s="129" t="s">
        <v>1196</v>
      </c>
      <c r="I1136" s="129" t="s">
        <v>327</v>
      </c>
      <c r="P1136" s="129" t="s">
        <v>277</v>
      </c>
      <c r="T1136" s="135">
        <v>60</v>
      </c>
      <c r="V1136" s="156">
        <v>0</v>
      </c>
      <c r="W1136" s="151"/>
    </row>
    <row r="1137" spans="3:23" x14ac:dyDescent="0.25">
      <c r="C1137" s="129" t="s">
        <v>993</v>
      </c>
      <c r="E1137" s="129" t="s">
        <v>1197</v>
      </c>
      <c r="I1137" s="129" t="s">
        <v>327</v>
      </c>
      <c r="P1137" s="129" t="s">
        <v>279</v>
      </c>
      <c r="T1137" s="135">
        <v>100</v>
      </c>
      <c r="V1137" s="156">
        <v>0</v>
      </c>
      <c r="W1137" s="151"/>
    </row>
    <row r="1138" spans="3:23" x14ac:dyDescent="0.25">
      <c r="C1138" s="129" t="s">
        <v>993</v>
      </c>
      <c r="E1138" s="129" t="s">
        <v>1198</v>
      </c>
      <c r="I1138" s="129" t="s">
        <v>327</v>
      </c>
      <c r="P1138" s="129" t="s">
        <v>1169</v>
      </c>
      <c r="T1138" s="135">
        <v>45</v>
      </c>
      <c r="V1138" s="156">
        <v>0</v>
      </c>
      <c r="W1138" s="151"/>
    </row>
    <row r="1139" spans="3:23" x14ac:dyDescent="0.25">
      <c r="C1139" s="129" t="s">
        <v>993</v>
      </c>
      <c r="E1139" s="129" t="s">
        <v>1199</v>
      </c>
      <c r="I1139" s="129" t="s">
        <v>327</v>
      </c>
      <c r="P1139" s="129" t="s">
        <v>1182</v>
      </c>
      <c r="T1139" s="135">
        <v>171.85000000000002</v>
      </c>
      <c r="V1139" s="156">
        <v>0</v>
      </c>
      <c r="W1139" s="151"/>
    </row>
    <row r="1140" spans="3:23" x14ac:dyDescent="0.25">
      <c r="C1140" s="129" t="s">
        <v>1200</v>
      </c>
      <c r="E1140" s="129" t="s">
        <v>1201</v>
      </c>
      <c r="I1140" s="129" t="s">
        <v>327</v>
      </c>
      <c r="P1140" s="129" t="s">
        <v>1182</v>
      </c>
      <c r="T1140" s="135">
        <v>300</v>
      </c>
      <c r="V1140" s="156">
        <v>0</v>
      </c>
      <c r="W1140" s="151"/>
    </row>
    <row r="1141" spans="3:23" x14ac:dyDescent="0.25">
      <c r="C1141" s="129" t="s">
        <v>996</v>
      </c>
      <c r="E1141" s="129" t="s">
        <v>1202</v>
      </c>
      <c r="I1141" s="129" t="s">
        <v>327</v>
      </c>
      <c r="P1141" s="129" t="s">
        <v>279</v>
      </c>
      <c r="T1141" s="135">
        <v>100</v>
      </c>
      <c r="V1141" s="156">
        <v>0</v>
      </c>
      <c r="W1141" s="151"/>
    </row>
    <row r="1142" spans="3:23" x14ac:dyDescent="0.25">
      <c r="C1142" s="129" t="s">
        <v>996</v>
      </c>
      <c r="E1142" s="129" t="s">
        <v>1203</v>
      </c>
      <c r="I1142" s="129" t="s">
        <v>327</v>
      </c>
      <c r="P1142" s="129" t="s">
        <v>1169</v>
      </c>
      <c r="T1142" s="135">
        <v>45</v>
      </c>
      <c r="V1142" s="156">
        <v>0</v>
      </c>
      <c r="W1142" s="151"/>
    </row>
    <row r="1143" spans="3:23" x14ac:dyDescent="0.25">
      <c r="C1143" s="129" t="s">
        <v>996</v>
      </c>
      <c r="E1143" s="129" t="s">
        <v>468</v>
      </c>
      <c r="I1143" s="129" t="s">
        <v>327</v>
      </c>
      <c r="P1143" s="129" t="s">
        <v>1170</v>
      </c>
      <c r="T1143" s="135">
        <v>166.9</v>
      </c>
      <c r="V1143" s="156">
        <v>0</v>
      </c>
      <c r="W1143" s="151"/>
    </row>
    <row r="1144" spans="3:23" x14ac:dyDescent="0.25">
      <c r="C1144" s="129" t="s">
        <v>996</v>
      </c>
      <c r="E1144" s="129" t="s">
        <v>1204</v>
      </c>
      <c r="I1144" s="129" t="s">
        <v>327</v>
      </c>
      <c r="P1144" s="129" t="s">
        <v>1170</v>
      </c>
      <c r="T1144" s="135">
        <v>212.64</v>
      </c>
      <c r="V1144" s="156">
        <v>0</v>
      </c>
      <c r="W1144" s="151"/>
    </row>
    <row r="1145" spans="3:23" x14ac:dyDescent="0.25">
      <c r="C1145" s="129" t="s">
        <v>1205</v>
      </c>
      <c r="E1145" s="129" t="s">
        <v>425</v>
      </c>
      <c r="I1145" s="129" t="s">
        <v>327</v>
      </c>
      <c r="P1145" s="129" t="s">
        <v>1182</v>
      </c>
      <c r="T1145" s="135">
        <v>45</v>
      </c>
      <c r="V1145" s="156">
        <v>0</v>
      </c>
      <c r="W1145" s="151"/>
    </row>
    <row r="1146" spans="3:23" x14ac:dyDescent="0.25">
      <c r="C1146" s="129" t="s">
        <v>1205</v>
      </c>
      <c r="E1146" s="129" t="s">
        <v>724</v>
      </c>
      <c r="I1146" s="129" t="s">
        <v>327</v>
      </c>
      <c r="P1146" s="129" t="s">
        <v>1170</v>
      </c>
      <c r="T1146" s="135">
        <v>221.3</v>
      </c>
      <c r="V1146" s="156">
        <v>0</v>
      </c>
      <c r="W1146" s="151"/>
    </row>
    <row r="1147" spans="3:23" x14ac:dyDescent="0.25">
      <c r="C1147" s="129" t="s">
        <v>1206</v>
      </c>
      <c r="E1147" s="129" t="s">
        <v>1207</v>
      </c>
      <c r="I1147" s="129" t="s">
        <v>327</v>
      </c>
      <c r="P1147" s="129" t="s">
        <v>1182</v>
      </c>
      <c r="T1147" s="135">
        <v>250</v>
      </c>
      <c r="V1147" s="156">
        <v>0</v>
      </c>
      <c r="W1147" s="151"/>
    </row>
    <row r="1148" spans="3:23" x14ac:dyDescent="0.25">
      <c r="C1148" s="129" t="s">
        <v>999</v>
      </c>
      <c r="E1148" s="129" t="s">
        <v>1208</v>
      </c>
      <c r="I1148" s="129" t="s">
        <v>327</v>
      </c>
      <c r="P1148" s="129" t="s">
        <v>1182</v>
      </c>
      <c r="T1148" s="135">
        <v>100</v>
      </c>
      <c r="V1148" s="156">
        <v>0</v>
      </c>
      <c r="W1148" s="151"/>
    </row>
    <row r="1149" spans="3:23" x14ac:dyDescent="0.25">
      <c r="C1149" s="129" t="s">
        <v>1209</v>
      </c>
      <c r="E1149" s="129" t="s">
        <v>1210</v>
      </c>
      <c r="I1149" s="129" t="s">
        <v>327</v>
      </c>
      <c r="P1149" s="129" t="s">
        <v>280</v>
      </c>
      <c r="T1149" s="135">
        <v>250</v>
      </c>
      <c r="V1149" s="156">
        <v>0</v>
      </c>
      <c r="W1149" s="151"/>
    </row>
    <row r="1150" spans="3:23" x14ac:dyDescent="0.25">
      <c r="C1150" s="129" t="s">
        <v>1211</v>
      </c>
      <c r="E1150" s="129" t="s">
        <v>1212</v>
      </c>
      <c r="I1150" s="129" t="s">
        <v>327</v>
      </c>
      <c r="P1150" s="129" t="s">
        <v>1182</v>
      </c>
      <c r="T1150" s="135">
        <v>123.63</v>
      </c>
      <c r="V1150" s="156">
        <v>0</v>
      </c>
      <c r="W1150" s="151"/>
    </row>
    <row r="1151" spans="3:23" x14ac:dyDescent="0.25">
      <c r="C1151" s="129" t="s">
        <v>1213</v>
      </c>
      <c r="E1151" s="129" t="s">
        <v>1214</v>
      </c>
      <c r="I1151" s="129" t="s">
        <v>327</v>
      </c>
      <c r="P1151" s="129" t="s">
        <v>277</v>
      </c>
      <c r="T1151" s="135">
        <v>65</v>
      </c>
      <c r="V1151" s="156">
        <v>0</v>
      </c>
      <c r="W1151" s="151"/>
    </row>
    <row r="1152" spans="3:23" x14ac:dyDescent="0.25">
      <c r="C1152" s="129" t="s">
        <v>469</v>
      </c>
      <c r="E1152" s="129" t="s">
        <v>1212</v>
      </c>
      <c r="I1152" s="129" t="s">
        <v>327</v>
      </c>
      <c r="P1152" s="129" t="s">
        <v>1182</v>
      </c>
      <c r="T1152" s="135">
        <v>4.95</v>
      </c>
      <c r="V1152" s="156">
        <v>0</v>
      </c>
      <c r="W1152" s="151"/>
    </row>
    <row r="1153" spans="2:23" x14ac:dyDescent="0.25">
      <c r="C1153" s="129" t="s">
        <v>802</v>
      </c>
      <c r="E1153" s="129" t="s">
        <v>1215</v>
      </c>
      <c r="I1153" s="129" t="s">
        <v>327</v>
      </c>
      <c r="P1153" s="129" t="s">
        <v>279</v>
      </c>
      <c r="T1153" s="135">
        <v>100</v>
      </c>
      <c r="V1153" s="156">
        <v>0</v>
      </c>
      <c r="W1153" s="151"/>
    </row>
    <row r="1154" spans="2:23" x14ac:dyDescent="0.25">
      <c r="C1154" s="129" t="s">
        <v>802</v>
      </c>
      <c r="E1154" s="129" t="s">
        <v>1216</v>
      </c>
      <c r="I1154" s="129" t="s">
        <v>327</v>
      </c>
      <c r="P1154" s="129" t="s">
        <v>1169</v>
      </c>
      <c r="T1154" s="135">
        <v>45</v>
      </c>
      <c r="V1154" s="156">
        <v>0</v>
      </c>
      <c r="W1154" s="151"/>
    </row>
    <row r="1155" spans="2:23" x14ac:dyDescent="0.25">
      <c r="C1155" s="129" t="s">
        <v>802</v>
      </c>
      <c r="E1155" s="129" t="s">
        <v>1212</v>
      </c>
      <c r="I1155" s="129" t="s">
        <v>327</v>
      </c>
      <c r="P1155" s="129" t="s">
        <v>1182</v>
      </c>
      <c r="T1155" s="135">
        <v>191.63</v>
      </c>
      <c r="V1155" s="156">
        <v>0</v>
      </c>
      <c r="W1155" s="151"/>
    </row>
    <row r="1156" spans="2:23" x14ac:dyDescent="0.25">
      <c r="C1156" s="129" t="s">
        <v>733</v>
      </c>
      <c r="E1156" s="129" t="s">
        <v>742</v>
      </c>
      <c r="I1156" s="129" t="s">
        <v>327</v>
      </c>
      <c r="P1156" s="129" t="s">
        <v>1182</v>
      </c>
      <c r="T1156" s="135">
        <v>4.95</v>
      </c>
      <c r="V1156" s="156">
        <v>0</v>
      </c>
      <c r="W1156" s="151"/>
    </row>
    <row r="1157" spans="2:23" x14ac:dyDescent="0.25">
      <c r="C1157" s="129" t="s">
        <v>744</v>
      </c>
      <c r="E1157" s="129" t="s">
        <v>742</v>
      </c>
      <c r="I1157" s="129" t="s">
        <v>327</v>
      </c>
      <c r="P1157" s="129" t="s">
        <v>1182</v>
      </c>
      <c r="T1157" s="135">
        <v>9.9</v>
      </c>
      <c r="V1157" s="156">
        <v>0</v>
      </c>
      <c r="W1157" s="151"/>
    </row>
    <row r="1158" spans="2:23" x14ac:dyDescent="0.25">
      <c r="C1158" s="129" t="s">
        <v>757</v>
      </c>
      <c r="E1158" s="129" t="s">
        <v>742</v>
      </c>
      <c r="I1158" s="129" t="s">
        <v>327</v>
      </c>
      <c r="P1158" s="129" t="s">
        <v>1182</v>
      </c>
      <c r="T1158" s="135">
        <v>9.9</v>
      </c>
      <c r="V1158" s="156">
        <v>0</v>
      </c>
      <c r="W1158" s="151"/>
    </row>
    <row r="1159" spans="2:23" x14ac:dyDescent="0.25">
      <c r="C1159" s="129" t="s">
        <v>1038</v>
      </c>
      <c r="E1159" s="129" t="s">
        <v>742</v>
      </c>
      <c r="I1159" s="129" t="s">
        <v>327</v>
      </c>
      <c r="P1159" s="129" t="s">
        <v>1182</v>
      </c>
      <c r="T1159" s="135">
        <v>4.95</v>
      </c>
      <c r="V1159" s="156">
        <v>0</v>
      </c>
      <c r="W1159" s="151"/>
    </row>
    <row r="1160" spans="2:23" x14ac:dyDescent="0.25">
      <c r="C1160" s="129" t="s">
        <v>759</v>
      </c>
      <c r="E1160" s="129" t="s">
        <v>742</v>
      </c>
      <c r="I1160" s="129" t="s">
        <v>327</v>
      </c>
      <c r="P1160" s="129" t="s">
        <v>1182</v>
      </c>
      <c r="T1160" s="135">
        <v>14.850000000000001</v>
      </c>
      <c r="V1160" s="156">
        <v>0</v>
      </c>
      <c r="W1160" s="151"/>
    </row>
    <row r="1161" spans="2:23" x14ac:dyDescent="0.25">
      <c r="C1161" s="129" t="s">
        <v>1217</v>
      </c>
      <c r="E1161" s="129" t="s">
        <v>1218</v>
      </c>
      <c r="I1161" s="129" t="s">
        <v>327</v>
      </c>
      <c r="P1161" s="129" t="s">
        <v>277</v>
      </c>
      <c r="T1161" s="135">
        <v>80</v>
      </c>
      <c r="V1161" s="156">
        <v>0</v>
      </c>
      <c r="W1161" s="151"/>
    </row>
    <row r="1162" spans="2:23" x14ac:dyDescent="0.25">
      <c r="C1162" s="129" t="s">
        <v>1219</v>
      </c>
      <c r="E1162" s="129" t="s">
        <v>742</v>
      </c>
      <c r="I1162" s="129" t="s">
        <v>327</v>
      </c>
      <c r="P1162" s="129" t="s">
        <v>1182</v>
      </c>
      <c r="T1162" s="135">
        <v>4.95</v>
      </c>
      <c r="V1162" s="156">
        <v>0</v>
      </c>
      <c r="W1162" s="151"/>
    </row>
    <row r="1163" spans="2:23" x14ac:dyDescent="0.25">
      <c r="C1163" s="129" t="s">
        <v>1004</v>
      </c>
      <c r="E1163" s="129" t="s">
        <v>1220</v>
      </c>
      <c r="I1163" s="129" t="s">
        <v>327</v>
      </c>
      <c r="P1163" s="129" t="s">
        <v>279</v>
      </c>
      <c r="T1163" s="135">
        <v>100</v>
      </c>
      <c r="V1163" s="156">
        <v>0</v>
      </c>
      <c r="W1163" s="151"/>
    </row>
    <row r="1164" spans="2:23" ht="18" x14ac:dyDescent="0.25">
      <c r="B1164" s="124" t="s">
        <v>310</v>
      </c>
      <c r="S1164" s="150" t="s">
        <v>1222</v>
      </c>
      <c r="T1164" s="151"/>
      <c r="U1164" s="151"/>
      <c r="V1164" s="151"/>
      <c r="W1164" s="151"/>
    </row>
    <row r="1165" spans="2:23" ht="15.75" thickBot="1" x14ac:dyDescent="0.3">
      <c r="B1165" s="125" t="s">
        <v>431</v>
      </c>
      <c r="C1165" s="139"/>
      <c r="D1165" s="139"/>
      <c r="E1165" s="139"/>
      <c r="F1165" s="139"/>
      <c r="G1165" s="139"/>
      <c r="H1165" s="139"/>
      <c r="I1165" s="139"/>
      <c r="J1165" s="139"/>
      <c r="K1165" s="139" t="s">
        <v>135</v>
      </c>
      <c r="L1165" s="139"/>
      <c r="M1165" s="139"/>
      <c r="N1165" s="139"/>
      <c r="O1165" s="139"/>
      <c r="P1165" s="139" t="s">
        <v>432</v>
      </c>
      <c r="Q1165" s="139" t="s">
        <v>433</v>
      </c>
      <c r="R1165" s="139"/>
      <c r="S1165" s="152" t="s">
        <v>136</v>
      </c>
      <c r="T1165" s="153"/>
      <c r="U1165" s="153"/>
      <c r="V1165" s="153"/>
      <c r="W1165" s="153"/>
    </row>
    <row r="1166" spans="2:23" ht="15.75" thickTop="1" x14ac:dyDescent="0.25">
      <c r="B1166" s="126"/>
      <c r="C1166" s="126"/>
      <c r="D1166" s="126"/>
      <c r="E1166" s="126"/>
      <c r="F1166" s="126"/>
      <c r="G1166" s="126"/>
      <c r="H1166" s="126"/>
      <c r="I1166" s="126"/>
      <c r="J1166" s="126"/>
      <c r="K1166" s="126"/>
      <c r="L1166" s="126"/>
      <c r="M1166" s="126"/>
      <c r="N1166" s="126"/>
      <c r="O1166" s="126"/>
      <c r="P1166" s="126"/>
      <c r="Q1166" s="126"/>
      <c r="R1166" s="126"/>
      <c r="S1166" s="126"/>
      <c r="T1166" s="126"/>
      <c r="U1166" s="126"/>
      <c r="V1166" s="126"/>
      <c r="W1166" s="126"/>
    </row>
    <row r="1167" spans="2:23" x14ac:dyDescent="0.25">
      <c r="C1167" s="129" t="s">
        <v>1004</v>
      </c>
      <c r="E1167" s="129" t="s">
        <v>1221</v>
      </c>
      <c r="I1167" s="129" t="s">
        <v>327</v>
      </c>
      <c r="P1167" s="129" t="s">
        <v>1169</v>
      </c>
      <c r="T1167" s="135">
        <v>45</v>
      </c>
      <c r="V1167" s="156">
        <v>0</v>
      </c>
      <c r="W1167" s="151"/>
    </row>
    <row r="1168" spans="2:23" x14ac:dyDescent="0.25">
      <c r="C1168" s="129" t="s">
        <v>1004</v>
      </c>
      <c r="E1168" s="129" t="s">
        <v>742</v>
      </c>
      <c r="I1168" s="129" t="s">
        <v>327</v>
      </c>
      <c r="P1168" s="129" t="s">
        <v>1182</v>
      </c>
      <c r="T1168" s="135">
        <v>221.3</v>
      </c>
      <c r="V1168" s="156">
        <v>0</v>
      </c>
      <c r="W1168" s="151"/>
    </row>
    <row r="1169" spans="2:23" x14ac:dyDescent="0.25">
      <c r="C1169" s="129" t="s">
        <v>648</v>
      </c>
      <c r="E1169" s="129" t="s">
        <v>1223</v>
      </c>
      <c r="I1169" s="129" t="s">
        <v>327</v>
      </c>
      <c r="P1169" s="129" t="s">
        <v>1170</v>
      </c>
      <c r="T1169" s="135">
        <v>4.95</v>
      </c>
      <c r="V1169" s="156">
        <v>0</v>
      </c>
      <c r="W1169" s="151"/>
    </row>
    <row r="1170" spans="2:23" x14ac:dyDescent="0.25">
      <c r="C1170" s="129" t="s">
        <v>1224</v>
      </c>
      <c r="E1170" s="129" t="s">
        <v>1225</v>
      </c>
      <c r="I1170" s="129" t="s">
        <v>327</v>
      </c>
      <c r="P1170" s="129" t="s">
        <v>280</v>
      </c>
      <c r="T1170" s="135">
        <v>250</v>
      </c>
      <c r="V1170" s="156">
        <v>0</v>
      </c>
      <c r="W1170" s="151"/>
    </row>
    <row r="1171" spans="2:23" x14ac:dyDescent="0.25">
      <c r="C1171" s="129" t="s">
        <v>1141</v>
      </c>
      <c r="E1171" s="129" t="s">
        <v>415</v>
      </c>
      <c r="I1171" s="129" t="s">
        <v>327</v>
      </c>
      <c r="P1171" s="129" t="s">
        <v>280</v>
      </c>
      <c r="T1171" s="135">
        <v>1500</v>
      </c>
      <c r="V1171" s="156">
        <v>0</v>
      </c>
      <c r="W1171" s="151"/>
    </row>
    <row r="1172" spans="2:23" x14ac:dyDescent="0.25">
      <c r="C1172" s="129" t="s">
        <v>1135</v>
      </c>
      <c r="E1172" s="129" t="s">
        <v>1156</v>
      </c>
      <c r="I1172" s="129" t="s">
        <v>327</v>
      </c>
      <c r="L1172" s="129" t="s">
        <v>1137</v>
      </c>
      <c r="P1172" s="129" t="s">
        <v>1226</v>
      </c>
      <c r="T1172" s="135">
        <v>3.0000000000000006E-2</v>
      </c>
      <c r="V1172" s="156">
        <v>0</v>
      </c>
      <c r="W1172" s="151"/>
    </row>
    <row r="1173" spans="2:23" x14ac:dyDescent="0.25">
      <c r="C1173" s="129" t="s">
        <v>1227</v>
      </c>
      <c r="E1173" s="129" t="s">
        <v>1228</v>
      </c>
      <c r="I1173" s="129" t="s">
        <v>327</v>
      </c>
      <c r="P1173" s="129" t="s">
        <v>1170</v>
      </c>
      <c r="T1173" s="135">
        <v>4.95</v>
      </c>
      <c r="V1173" s="156">
        <v>0</v>
      </c>
      <c r="W1173" s="151"/>
    </row>
    <row r="1174" spans="2:23" x14ac:dyDescent="0.25">
      <c r="C1174" s="129" t="s">
        <v>1229</v>
      </c>
      <c r="E1174" s="129" t="s">
        <v>366</v>
      </c>
      <c r="I1174" s="129" t="s">
        <v>327</v>
      </c>
      <c r="P1174" s="129" t="s">
        <v>1169</v>
      </c>
      <c r="T1174" s="135">
        <v>45</v>
      </c>
      <c r="V1174" s="156">
        <v>0</v>
      </c>
      <c r="W1174" s="151"/>
    </row>
    <row r="1175" spans="2:23" x14ac:dyDescent="0.25">
      <c r="C1175" s="129" t="s">
        <v>1229</v>
      </c>
      <c r="E1175" s="129" t="s">
        <v>1230</v>
      </c>
      <c r="I1175" s="129" t="s">
        <v>327</v>
      </c>
      <c r="P1175" s="129" t="s">
        <v>1170</v>
      </c>
      <c r="T1175" s="135">
        <v>24.73</v>
      </c>
      <c r="V1175" s="156">
        <v>0</v>
      </c>
      <c r="W1175" s="151"/>
    </row>
    <row r="1176" spans="2:23" x14ac:dyDescent="0.25">
      <c r="C1176" s="129" t="s">
        <v>1229</v>
      </c>
      <c r="E1176" s="129" t="s">
        <v>1231</v>
      </c>
      <c r="I1176" s="129" t="s">
        <v>327</v>
      </c>
      <c r="P1176" s="129" t="s">
        <v>1170</v>
      </c>
      <c r="T1176" s="135">
        <v>123.63</v>
      </c>
      <c r="V1176" s="156">
        <v>0</v>
      </c>
      <c r="W1176" s="151"/>
    </row>
    <row r="1177" spans="2:23" x14ac:dyDescent="0.25">
      <c r="C1177" s="129" t="s">
        <v>1229</v>
      </c>
      <c r="E1177" s="129" t="s">
        <v>1232</v>
      </c>
      <c r="I1177" s="129" t="s">
        <v>327</v>
      </c>
      <c r="P1177" s="129" t="s">
        <v>1170</v>
      </c>
      <c r="T1177" s="135">
        <v>18.54</v>
      </c>
      <c r="V1177" s="156">
        <v>0</v>
      </c>
      <c r="W1177" s="151"/>
    </row>
    <row r="1178" spans="2:23" x14ac:dyDescent="0.25">
      <c r="C1178" s="129" t="s">
        <v>1233</v>
      </c>
      <c r="E1178" s="129" t="s">
        <v>1234</v>
      </c>
      <c r="I1178" s="129" t="s">
        <v>327</v>
      </c>
      <c r="P1178" s="129" t="s">
        <v>277</v>
      </c>
      <c r="T1178" s="135">
        <v>60</v>
      </c>
      <c r="V1178" s="156">
        <v>0</v>
      </c>
      <c r="W1178" s="151"/>
    </row>
    <row r="1179" spans="2:23" x14ac:dyDescent="0.25">
      <c r="C1179" s="129" t="s">
        <v>455</v>
      </c>
      <c r="E1179" s="129" t="s">
        <v>1235</v>
      </c>
      <c r="I1179" s="129" t="s">
        <v>327</v>
      </c>
      <c r="P1179" s="129" t="s">
        <v>277</v>
      </c>
      <c r="T1179" s="135">
        <v>20</v>
      </c>
      <c r="V1179" s="156">
        <v>0</v>
      </c>
      <c r="W1179" s="151"/>
    </row>
    <row r="1180" spans="2:23" x14ac:dyDescent="0.25">
      <c r="C1180" s="129" t="s">
        <v>455</v>
      </c>
      <c r="E1180" s="129" t="s">
        <v>1236</v>
      </c>
      <c r="I1180" s="129" t="s">
        <v>315</v>
      </c>
      <c r="P1180" s="129" t="s">
        <v>1237</v>
      </c>
      <c r="T1180" s="135">
        <v>7.0000000000000007E-2</v>
      </c>
      <c r="V1180" s="156">
        <v>0</v>
      </c>
      <c r="W1180" s="151"/>
    </row>
    <row r="1181" spans="2:23" x14ac:dyDescent="0.25">
      <c r="C1181" s="129" t="s">
        <v>455</v>
      </c>
      <c r="E1181" s="129" t="s">
        <v>1238</v>
      </c>
      <c r="I1181" s="129" t="s">
        <v>327</v>
      </c>
      <c r="P1181" s="129" t="s">
        <v>279</v>
      </c>
      <c r="T1181" s="135">
        <v>100</v>
      </c>
      <c r="V1181" s="156">
        <v>0</v>
      </c>
      <c r="W1181" s="151"/>
    </row>
    <row r="1182" spans="2:23" x14ac:dyDescent="0.25">
      <c r="C1182" s="129" t="s">
        <v>455</v>
      </c>
      <c r="E1182" s="129" t="s">
        <v>1239</v>
      </c>
      <c r="I1182" s="129" t="s">
        <v>327</v>
      </c>
      <c r="P1182" s="129" t="s">
        <v>1170</v>
      </c>
      <c r="T1182" s="135">
        <v>69.23</v>
      </c>
      <c r="V1182" s="156">
        <v>0</v>
      </c>
      <c r="W1182" s="151"/>
    </row>
    <row r="1183" spans="2:23" x14ac:dyDescent="0.25">
      <c r="B1183" s="128" t="s">
        <v>278</v>
      </c>
      <c r="E1183" s="128" t="s">
        <v>390</v>
      </c>
      <c r="S1183" s="160">
        <v>8528.15</v>
      </c>
      <c r="T1183" s="151"/>
      <c r="U1183" s="160">
        <v>0</v>
      </c>
      <c r="V1183" s="151"/>
      <c r="W1183" s="151"/>
    </row>
    <row r="1184" spans="2:23" x14ac:dyDescent="0.25"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</row>
    <row r="1185" spans="2:23" x14ac:dyDescent="0.25">
      <c r="B1185" s="134"/>
      <c r="C1185" s="134"/>
      <c r="D1185" s="134"/>
      <c r="E1185" s="134"/>
      <c r="F1185" s="134"/>
      <c r="G1185" s="134"/>
      <c r="H1185" s="134"/>
      <c r="I1185" s="134"/>
      <c r="J1185" s="134"/>
      <c r="K1185" s="134"/>
      <c r="L1185" s="134"/>
      <c r="M1185" s="134"/>
      <c r="N1185" s="134"/>
      <c r="O1185" s="134"/>
      <c r="P1185" s="134"/>
      <c r="Q1185" s="134"/>
      <c r="R1185" s="134"/>
      <c r="S1185" s="158">
        <v>349479.12</v>
      </c>
      <c r="T1185" s="159"/>
      <c r="U1185" s="158">
        <v>79868.95</v>
      </c>
      <c r="V1185" s="159"/>
      <c r="W1185" s="159"/>
    </row>
    <row r="1186" spans="2:23" x14ac:dyDescent="0.25">
      <c r="B1186" s="138"/>
      <c r="C1186" s="138"/>
      <c r="D1186" s="127" t="s">
        <v>316</v>
      </c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2">
        <v>269610.17</v>
      </c>
      <c r="S1186" s="138"/>
      <c r="T1186" s="138"/>
      <c r="U1186" s="138"/>
      <c r="V1186" s="138"/>
      <c r="W1186" s="138"/>
    </row>
    <row r="1187" spans="2:23" x14ac:dyDescent="0.25">
      <c r="B1187" s="134"/>
      <c r="C1187" s="134"/>
      <c r="D1187" s="134"/>
      <c r="E1187" s="134"/>
      <c r="F1187" s="134"/>
      <c r="G1187" s="134"/>
      <c r="H1187" s="134"/>
      <c r="I1187" s="134"/>
      <c r="J1187" s="134"/>
      <c r="K1187" s="134"/>
      <c r="L1187" s="134"/>
      <c r="M1187" s="134"/>
      <c r="N1187" s="134"/>
      <c r="O1187" s="134"/>
      <c r="P1187" s="134"/>
      <c r="Q1187" s="134"/>
      <c r="R1187" s="134"/>
      <c r="S1187" s="134"/>
      <c r="T1187" s="134"/>
      <c r="U1187" s="134"/>
      <c r="V1187" s="134"/>
      <c r="W1187" s="134"/>
    </row>
    <row r="1189" spans="2:23" x14ac:dyDescent="0.25">
      <c r="B1189" s="131" t="s">
        <v>140</v>
      </c>
    </row>
    <row r="1191" spans="2:23" x14ac:dyDescent="0.25">
      <c r="B1191" s="128" t="s">
        <v>229</v>
      </c>
      <c r="E1191" s="128" t="s">
        <v>367</v>
      </c>
    </row>
    <row r="1192" spans="2:23" x14ac:dyDescent="0.25">
      <c r="C1192" s="129" t="s">
        <v>795</v>
      </c>
      <c r="E1192" s="129" t="s">
        <v>1240</v>
      </c>
      <c r="I1192" s="129" t="s">
        <v>315</v>
      </c>
      <c r="P1192" s="129" t="s">
        <v>1241</v>
      </c>
      <c r="T1192" s="135">
        <v>0</v>
      </c>
      <c r="V1192" s="156">
        <v>-138.92000000000002</v>
      </c>
      <c r="W1192" s="151"/>
    </row>
    <row r="1193" spans="2:23" x14ac:dyDescent="0.25">
      <c r="C1193" s="129" t="s">
        <v>469</v>
      </c>
      <c r="E1193" s="129" t="s">
        <v>1128</v>
      </c>
      <c r="I1193" s="129" t="s">
        <v>315</v>
      </c>
      <c r="L1193" s="129" t="s">
        <v>217</v>
      </c>
      <c r="P1193" s="129" t="s">
        <v>462</v>
      </c>
      <c r="T1193" s="135">
        <v>0</v>
      </c>
      <c r="V1193" s="156">
        <v>3807.88</v>
      </c>
      <c r="W1193" s="151"/>
    </row>
    <row r="1194" spans="2:23" x14ac:dyDescent="0.25">
      <c r="B1194" s="128" t="s">
        <v>229</v>
      </c>
      <c r="E1194" s="128" t="s">
        <v>367</v>
      </c>
      <c r="S1194" s="160">
        <v>0</v>
      </c>
      <c r="T1194" s="151"/>
      <c r="U1194" s="160">
        <v>3668.96</v>
      </c>
      <c r="V1194" s="151"/>
      <c r="W1194" s="151"/>
    </row>
    <row r="1196" spans="2:23" x14ac:dyDescent="0.25">
      <c r="B1196" s="128" t="s">
        <v>368</v>
      </c>
      <c r="E1196" s="128" t="s">
        <v>369</v>
      </c>
    </row>
    <row r="1197" spans="2:23" x14ac:dyDescent="0.25">
      <c r="C1197" s="129" t="s">
        <v>455</v>
      </c>
      <c r="E1197" s="129" t="s">
        <v>1242</v>
      </c>
      <c r="I1197" s="129" t="s">
        <v>315</v>
      </c>
      <c r="P1197" s="129" t="s">
        <v>1243</v>
      </c>
      <c r="T1197" s="135">
        <v>0</v>
      </c>
      <c r="V1197" s="156">
        <v>714.83999999999992</v>
      </c>
      <c r="W1197" s="151"/>
    </row>
    <row r="1198" spans="2:23" x14ac:dyDescent="0.25">
      <c r="B1198" s="128" t="s">
        <v>368</v>
      </c>
      <c r="E1198" s="128" t="s">
        <v>369</v>
      </c>
      <c r="S1198" s="160">
        <v>0</v>
      </c>
      <c r="T1198" s="151"/>
      <c r="U1198" s="160">
        <v>714.83999999999992</v>
      </c>
      <c r="V1198" s="151"/>
      <c r="W1198" s="151"/>
    </row>
    <row r="1200" spans="2:23" x14ac:dyDescent="0.25">
      <c r="B1200" s="128" t="s">
        <v>370</v>
      </c>
      <c r="E1200" s="128" t="s">
        <v>371</v>
      </c>
    </row>
    <row r="1201" spans="2:23" x14ac:dyDescent="0.25">
      <c r="C1201" s="129" t="s">
        <v>471</v>
      </c>
      <c r="E1201" s="129" t="s">
        <v>1244</v>
      </c>
      <c r="I1201" s="129" t="s">
        <v>315</v>
      </c>
      <c r="P1201" s="129" t="s">
        <v>1245</v>
      </c>
      <c r="T1201" s="135">
        <v>0</v>
      </c>
      <c r="V1201" s="156">
        <v>2802.04</v>
      </c>
      <c r="W1201" s="151"/>
    </row>
    <row r="1202" spans="2:23" x14ac:dyDescent="0.25">
      <c r="B1202" s="128" t="s">
        <v>370</v>
      </c>
      <c r="E1202" s="128" t="s">
        <v>371</v>
      </c>
      <c r="S1202" s="160">
        <v>0</v>
      </c>
      <c r="T1202" s="151"/>
      <c r="U1202" s="160">
        <v>2802.04</v>
      </c>
      <c r="V1202" s="151"/>
      <c r="W1202" s="151"/>
    </row>
    <row r="1203" spans="2:23" x14ac:dyDescent="0.25"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</row>
    <row r="1204" spans="2:23" x14ac:dyDescent="0.25">
      <c r="B1204" s="134"/>
      <c r="C1204" s="134"/>
      <c r="D1204" s="134"/>
      <c r="E1204" s="134"/>
      <c r="F1204" s="134"/>
      <c r="G1204" s="134"/>
      <c r="H1204" s="134"/>
      <c r="I1204" s="134"/>
      <c r="J1204" s="134"/>
      <c r="K1204" s="134"/>
      <c r="L1204" s="134"/>
      <c r="M1204" s="134"/>
      <c r="N1204" s="134"/>
      <c r="O1204" s="134"/>
      <c r="P1204" s="134"/>
      <c r="Q1204" s="134"/>
      <c r="R1204" s="134"/>
      <c r="S1204" s="158">
        <v>0</v>
      </c>
      <c r="T1204" s="159"/>
      <c r="U1204" s="158">
        <v>7185.84</v>
      </c>
      <c r="V1204" s="159"/>
      <c r="W1204" s="159"/>
    </row>
    <row r="1205" spans="2:23" x14ac:dyDescent="0.25">
      <c r="B1205" s="138"/>
      <c r="C1205" s="138"/>
      <c r="D1205" s="127" t="s">
        <v>324</v>
      </c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2">
        <v>7185.84</v>
      </c>
      <c r="S1205" s="138"/>
      <c r="T1205" s="138"/>
      <c r="U1205" s="138"/>
      <c r="V1205" s="138"/>
      <c r="W1205" s="138"/>
    </row>
    <row r="1206" spans="2:23" x14ac:dyDescent="0.25">
      <c r="B1206" s="134"/>
      <c r="C1206" s="134"/>
      <c r="D1206" s="134"/>
      <c r="E1206" s="134"/>
      <c r="F1206" s="134"/>
      <c r="G1206" s="134"/>
      <c r="H1206" s="134"/>
      <c r="I1206" s="134"/>
      <c r="J1206" s="134"/>
      <c r="K1206" s="134"/>
      <c r="L1206" s="134"/>
      <c r="M1206" s="134"/>
      <c r="N1206" s="134"/>
      <c r="O1206" s="134"/>
      <c r="P1206" s="134"/>
      <c r="Q1206" s="134"/>
      <c r="R1206" s="134"/>
      <c r="S1206" s="134"/>
      <c r="T1206" s="134"/>
      <c r="U1206" s="134"/>
      <c r="V1206" s="134"/>
      <c r="W1206" s="134"/>
    </row>
    <row r="1207" spans="2:23" x14ac:dyDescent="0.25">
      <c r="B1207" s="128" t="s">
        <v>311</v>
      </c>
      <c r="D1207" s="128" t="s">
        <v>443</v>
      </c>
      <c r="O1207" s="127" t="s">
        <v>168</v>
      </c>
      <c r="P1207" s="138"/>
      <c r="Q1207" s="138"/>
      <c r="R1207" s="132">
        <v>-262424.33</v>
      </c>
    </row>
    <row r="1208" spans="2:23" x14ac:dyDescent="0.25">
      <c r="O1208" s="134"/>
      <c r="P1208" s="134"/>
      <c r="Q1208" s="134"/>
      <c r="R1208" s="134"/>
    </row>
    <row r="1209" spans="2:23" x14ac:dyDescent="0.25">
      <c r="B1209" s="129" t="s">
        <v>451</v>
      </c>
    </row>
    <row r="1211" spans="2:23" ht="24" customHeight="1" x14ac:dyDescent="0.25">
      <c r="B1211" s="161" t="s">
        <v>641</v>
      </c>
      <c r="C1211" s="151"/>
      <c r="D1211" s="151"/>
      <c r="E1211" s="151"/>
      <c r="F1211" s="151"/>
      <c r="G1211" s="151"/>
      <c r="H1211" s="151"/>
      <c r="I1211" s="151"/>
      <c r="J1211" s="151"/>
      <c r="K1211" s="151"/>
      <c r="L1211" s="151"/>
      <c r="M1211" s="151"/>
      <c r="N1211" s="151"/>
      <c r="O1211" s="151"/>
      <c r="P1211" s="151"/>
      <c r="Q1211" s="151"/>
      <c r="R1211" s="151"/>
      <c r="S1211" s="151"/>
      <c r="T1211" s="151"/>
      <c r="U1211" s="151"/>
      <c r="V1211" s="151"/>
      <c r="W1211" s="151"/>
    </row>
    <row r="1212" spans="2:23" ht="18" x14ac:dyDescent="0.25">
      <c r="B1212" s="124" t="s">
        <v>310</v>
      </c>
      <c r="S1212" s="150" t="s">
        <v>1246</v>
      </c>
      <c r="T1212" s="151"/>
      <c r="U1212" s="151"/>
      <c r="V1212" s="151"/>
      <c r="W1212" s="151"/>
    </row>
    <row r="1213" spans="2:23" ht="15.75" thickBot="1" x14ac:dyDescent="0.3">
      <c r="B1213" s="125" t="s">
        <v>431</v>
      </c>
      <c r="C1213" s="139"/>
      <c r="D1213" s="139"/>
      <c r="E1213" s="139"/>
      <c r="F1213" s="139"/>
      <c r="G1213" s="139"/>
      <c r="H1213" s="139"/>
      <c r="I1213" s="139"/>
      <c r="J1213" s="139"/>
      <c r="K1213" s="139" t="s">
        <v>135</v>
      </c>
      <c r="L1213" s="139"/>
      <c r="M1213" s="139"/>
      <c r="N1213" s="139"/>
      <c r="O1213" s="139"/>
      <c r="P1213" s="139" t="s">
        <v>432</v>
      </c>
      <c r="Q1213" s="139" t="s">
        <v>433</v>
      </c>
      <c r="R1213" s="139"/>
      <c r="S1213" s="152" t="s">
        <v>136</v>
      </c>
      <c r="T1213" s="153"/>
      <c r="U1213" s="153"/>
      <c r="V1213" s="153"/>
      <c r="W1213" s="153"/>
    </row>
    <row r="1214" spans="2:23" ht="15.75" thickTop="1" x14ac:dyDescent="0.25">
      <c r="B1214" s="126"/>
      <c r="C1214" s="126"/>
      <c r="D1214" s="126"/>
      <c r="E1214" s="126"/>
      <c r="F1214" s="126"/>
      <c r="G1214" s="126"/>
      <c r="H1214" s="126"/>
      <c r="I1214" s="126"/>
      <c r="J1214" s="126"/>
      <c r="K1214" s="126"/>
      <c r="L1214" s="126"/>
      <c r="M1214" s="126"/>
      <c r="N1214" s="126"/>
      <c r="O1214" s="126"/>
      <c r="P1214" s="126"/>
      <c r="Q1214" s="126"/>
      <c r="R1214" s="126"/>
      <c r="S1214" s="126"/>
      <c r="T1214" s="126"/>
      <c r="U1214" s="126"/>
      <c r="V1214" s="126"/>
      <c r="W1214" s="126"/>
    </row>
    <row r="1215" spans="2:23" ht="15.75" x14ac:dyDescent="0.25">
      <c r="B1215" s="141" t="s">
        <v>311</v>
      </c>
      <c r="F1215" s="141" t="s">
        <v>154</v>
      </c>
    </row>
    <row r="1217" spans="2:23" x14ac:dyDescent="0.25">
      <c r="B1217" s="138"/>
      <c r="C1217" s="127" t="s">
        <v>173</v>
      </c>
      <c r="D1217" s="138"/>
      <c r="E1217" s="127" t="s">
        <v>312</v>
      </c>
      <c r="F1217" s="138"/>
      <c r="G1217" s="138"/>
      <c r="H1217" s="138"/>
      <c r="I1217" s="127" t="s">
        <v>174</v>
      </c>
      <c r="J1217" s="138"/>
      <c r="K1217" s="138"/>
      <c r="L1217" s="127" t="s">
        <v>175</v>
      </c>
      <c r="M1217" s="138"/>
      <c r="N1217" s="138"/>
      <c r="O1217" s="138"/>
      <c r="P1217" s="127" t="s">
        <v>176</v>
      </c>
      <c r="Q1217" s="138"/>
      <c r="R1217" s="138"/>
      <c r="S1217" s="138"/>
      <c r="T1217" s="137" t="s">
        <v>177</v>
      </c>
      <c r="U1217" s="138"/>
      <c r="V1217" s="154" t="s">
        <v>313</v>
      </c>
      <c r="W1217" s="155"/>
    </row>
    <row r="1218" spans="2:23" x14ac:dyDescent="0.25">
      <c r="B1218" s="134"/>
      <c r="C1218" s="134"/>
      <c r="D1218" s="134"/>
      <c r="E1218" s="134"/>
      <c r="F1218" s="134"/>
      <c r="G1218" s="134"/>
      <c r="H1218" s="134"/>
      <c r="I1218" s="134"/>
      <c r="J1218" s="134"/>
      <c r="K1218" s="134"/>
      <c r="L1218" s="134"/>
      <c r="M1218" s="134"/>
      <c r="N1218" s="134"/>
      <c r="O1218" s="134"/>
      <c r="P1218" s="134"/>
      <c r="Q1218" s="134"/>
      <c r="R1218" s="134"/>
      <c r="S1218" s="134"/>
      <c r="T1218" s="134"/>
      <c r="U1218" s="134"/>
      <c r="V1218" s="134"/>
      <c r="W1218" s="134"/>
    </row>
    <row r="1219" spans="2:23" x14ac:dyDescent="0.25">
      <c r="B1219" s="131" t="s">
        <v>139</v>
      </c>
    </row>
    <row r="1221" spans="2:23" x14ac:dyDescent="0.25">
      <c r="B1221" s="128" t="s">
        <v>400</v>
      </c>
      <c r="E1221" s="128" t="s">
        <v>401</v>
      </c>
    </row>
    <row r="1222" spans="2:23" x14ac:dyDescent="0.25">
      <c r="C1222" s="129" t="s">
        <v>1024</v>
      </c>
      <c r="E1222" s="129" t="s">
        <v>1247</v>
      </c>
      <c r="I1222" s="129" t="s">
        <v>315</v>
      </c>
      <c r="P1222" s="129" t="s">
        <v>1248</v>
      </c>
      <c r="T1222" s="135">
        <v>6655</v>
      </c>
      <c r="V1222" s="156">
        <v>0</v>
      </c>
      <c r="W1222" s="151"/>
    </row>
    <row r="1223" spans="2:23" x14ac:dyDescent="0.25">
      <c r="B1223" s="128" t="s">
        <v>400</v>
      </c>
      <c r="E1223" s="128" t="s">
        <v>401</v>
      </c>
      <c r="S1223" s="160">
        <v>6655</v>
      </c>
      <c r="T1223" s="151"/>
      <c r="U1223" s="160">
        <v>0</v>
      </c>
      <c r="V1223" s="151"/>
      <c r="W1223" s="151"/>
    </row>
    <row r="1224" spans="2:23" x14ac:dyDescent="0.25"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</row>
    <row r="1225" spans="2:23" x14ac:dyDescent="0.25">
      <c r="B1225" s="134"/>
      <c r="C1225" s="134"/>
      <c r="D1225" s="134"/>
      <c r="E1225" s="134"/>
      <c r="F1225" s="134"/>
      <c r="G1225" s="134"/>
      <c r="H1225" s="134"/>
      <c r="I1225" s="134"/>
      <c r="J1225" s="134"/>
      <c r="K1225" s="134"/>
      <c r="L1225" s="134"/>
      <c r="M1225" s="134"/>
      <c r="N1225" s="134"/>
      <c r="O1225" s="134"/>
      <c r="P1225" s="134"/>
      <c r="Q1225" s="134"/>
      <c r="R1225" s="134"/>
      <c r="S1225" s="158">
        <v>6655</v>
      </c>
      <c r="T1225" s="159"/>
      <c r="U1225" s="158">
        <v>0</v>
      </c>
      <c r="V1225" s="159"/>
      <c r="W1225" s="159"/>
    </row>
    <row r="1226" spans="2:23" x14ac:dyDescent="0.25">
      <c r="B1226" s="138"/>
      <c r="C1226" s="138"/>
      <c r="D1226" s="127" t="s">
        <v>316</v>
      </c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2">
        <v>6655</v>
      </c>
      <c r="S1226" s="138"/>
      <c r="T1226" s="138"/>
      <c r="U1226" s="138"/>
      <c r="V1226" s="138"/>
      <c r="W1226" s="138"/>
    </row>
    <row r="1227" spans="2:23" x14ac:dyDescent="0.25">
      <c r="B1227" s="134"/>
      <c r="C1227" s="134"/>
      <c r="D1227" s="134"/>
      <c r="E1227" s="134"/>
      <c r="F1227" s="134"/>
      <c r="G1227" s="134"/>
      <c r="H1227" s="134"/>
      <c r="I1227" s="134"/>
      <c r="J1227" s="134"/>
      <c r="K1227" s="134"/>
      <c r="L1227" s="134"/>
      <c r="M1227" s="134"/>
      <c r="N1227" s="134"/>
      <c r="O1227" s="134"/>
      <c r="P1227" s="134"/>
      <c r="Q1227" s="134"/>
      <c r="R1227" s="134"/>
      <c r="S1227" s="134"/>
      <c r="T1227" s="134"/>
      <c r="U1227" s="134"/>
      <c r="V1227" s="134"/>
      <c r="W1227" s="134"/>
    </row>
    <row r="1228" spans="2:23" x14ac:dyDescent="0.25">
      <c r="B1228" s="128" t="s">
        <v>311</v>
      </c>
      <c r="D1228" s="128" t="s">
        <v>154</v>
      </c>
      <c r="O1228" s="127" t="s">
        <v>168</v>
      </c>
      <c r="P1228" s="138"/>
      <c r="Q1228" s="138"/>
      <c r="R1228" s="132">
        <v>-6655</v>
      </c>
    </row>
    <row r="1229" spans="2:23" x14ac:dyDescent="0.25">
      <c r="O1229" s="134"/>
      <c r="P1229" s="134"/>
      <c r="Q1229" s="134"/>
      <c r="R1229" s="134"/>
    </row>
    <row r="1230" spans="2:23" x14ac:dyDescent="0.25">
      <c r="B1230" s="129" t="s">
        <v>451</v>
      </c>
    </row>
    <row r="1232" spans="2:23" ht="24" customHeight="1" x14ac:dyDescent="0.25">
      <c r="B1232" s="161" t="s">
        <v>641</v>
      </c>
      <c r="C1232" s="151"/>
      <c r="D1232" s="151"/>
      <c r="E1232" s="151"/>
      <c r="F1232" s="151"/>
      <c r="G1232" s="151"/>
      <c r="H1232" s="151"/>
      <c r="I1232" s="151"/>
      <c r="J1232" s="151"/>
      <c r="K1232" s="151"/>
      <c r="L1232" s="151"/>
      <c r="M1232" s="151"/>
      <c r="N1232" s="151"/>
      <c r="O1232" s="151"/>
      <c r="P1232" s="151"/>
      <c r="Q1232" s="151"/>
      <c r="R1232" s="151"/>
      <c r="S1232" s="151"/>
      <c r="T1232" s="151"/>
      <c r="U1232" s="151"/>
      <c r="V1232" s="151"/>
      <c r="W1232" s="151"/>
    </row>
    <row r="1233" spans="2:23" ht="18" x14ac:dyDescent="0.25">
      <c r="B1233" s="124" t="s">
        <v>310</v>
      </c>
      <c r="S1233" s="150" t="s">
        <v>1249</v>
      </c>
      <c r="T1233" s="151"/>
      <c r="U1233" s="151"/>
      <c r="V1233" s="151"/>
      <c r="W1233" s="151"/>
    </row>
    <row r="1234" spans="2:23" ht="15.75" thickBot="1" x14ac:dyDescent="0.3">
      <c r="B1234" s="125" t="s">
        <v>431</v>
      </c>
      <c r="C1234" s="139"/>
      <c r="D1234" s="139"/>
      <c r="E1234" s="139"/>
      <c r="F1234" s="139"/>
      <c r="G1234" s="139"/>
      <c r="H1234" s="139"/>
      <c r="I1234" s="139"/>
      <c r="J1234" s="139"/>
      <c r="K1234" s="139" t="s">
        <v>135</v>
      </c>
      <c r="L1234" s="139"/>
      <c r="M1234" s="139"/>
      <c r="N1234" s="139"/>
      <c r="O1234" s="139"/>
      <c r="P1234" s="139" t="s">
        <v>432</v>
      </c>
      <c r="Q1234" s="139" t="s">
        <v>433</v>
      </c>
      <c r="R1234" s="139"/>
      <c r="S1234" s="152" t="s">
        <v>136</v>
      </c>
      <c r="T1234" s="153"/>
      <c r="U1234" s="153"/>
      <c r="V1234" s="153"/>
      <c r="W1234" s="153"/>
    </row>
    <row r="1235" spans="2:23" ht="15.75" thickTop="1" x14ac:dyDescent="0.25">
      <c r="B1235" s="126"/>
      <c r="C1235" s="126"/>
      <c r="D1235" s="126"/>
      <c r="E1235" s="126"/>
      <c r="F1235" s="126"/>
      <c r="G1235" s="126"/>
      <c r="H1235" s="126"/>
      <c r="I1235" s="126"/>
      <c r="J1235" s="126"/>
      <c r="K1235" s="126"/>
      <c r="L1235" s="126"/>
      <c r="M1235" s="126"/>
      <c r="N1235" s="126"/>
      <c r="O1235" s="126"/>
      <c r="P1235" s="126"/>
      <c r="Q1235" s="126"/>
      <c r="R1235" s="126"/>
      <c r="S1235" s="126"/>
      <c r="T1235" s="126"/>
      <c r="U1235" s="126"/>
      <c r="V1235" s="126"/>
      <c r="W1235" s="126"/>
    </row>
    <row r="1236" spans="2:23" ht="15.75" x14ac:dyDescent="0.25">
      <c r="B1236" s="141" t="s">
        <v>311</v>
      </c>
      <c r="F1236" s="141" t="s">
        <v>11</v>
      </c>
    </row>
    <row r="1238" spans="2:23" x14ac:dyDescent="0.25">
      <c r="B1238" s="138"/>
      <c r="C1238" s="127" t="s">
        <v>173</v>
      </c>
      <c r="D1238" s="138"/>
      <c r="E1238" s="127" t="s">
        <v>312</v>
      </c>
      <c r="F1238" s="138"/>
      <c r="G1238" s="138"/>
      <c r="H1238" s="138"/>
      <c r="I1238" s="127" t="s">
        <v>174</v>
      </c>
      <c r="J1238" s="138"/>
      <c r="K1238" s="138"/>
      <c r="L1238" s="127" t="s">
        <v>175</v>
      </c>
      <c r="M1238" s="138"/>
      <c r="N1238" s="138"/>
      <c r="O1238" s="138"/>
      <c r="P1238" s="127" t="s">
        <v>176</v>
      </c>
      <c r="Q1238" s="138"/>
      <c r="R1238" s="138"/>
      <c r="S1238" s="138"/>
      <c r="T1238" s="137" t="s">
        <v>177</v>
      </c>
      <c r="U1238" s="138"/>
      <c r="V1238" s="154" t="s">
        <v>313</v>
      </c>
      <c r="W1238" s="155"/>
    </row>
    <row r="1239" spans="2:23" x14ac:dyDescent="0.25">
      <c r="B1239" s="134"/>
      <c r="C1239" s="134"/>
      <c r="D1239" s="134"/>
      <c r="E1239" s="134"/>
      <c r="F1239" s="134"/>
      <c r="G1239" s="134"/>
      <c r="H1239" s="134"/>
      <c r="I1239" s="134"/>
      <c r="J1239" s="134"/>
      <c r="K1239" s="134"/>
      <c r="L1239" s="134"/>
      <c r="M1239" s="134"/>
      <c r="N1239" s="134"/>
      <c r="O1239" s="134"/>
      <c r="P1239" s="134"/>
      <c r="Q1239" s="134"/>
      <c r="R1239" s="134"/>
      <c r="S1239" s="134"/>
      <c r="T1239" s="134"/>
      <c r="U1239" s="134"/>
      <c r="V1239" s="134"/>
      <c r="W1239" s="134"/>
    </row>
    <row r="1240" spans="2:23" x14ac:dyDescent="0.25">
      <c r="B1240" s="131" t="s">
        <v>139</v>
      </c>
    </row>
    <row r="1242" spans="2:23" x14ac:dyDescent="0.25">
      <c r="B1242" s="128" t="s">
        <v>261</v>
      </c>
      <c r="E1242" s="128" t="s">
        <v>374</v>
      </c>
    </row>
    <row r="1243" spans="2:23" x14ac:dyDescent="0.25">
      <c r="C1243" s="129" t="s">
        <v>1158</v>
      </c>
      <c r="E1243" s="129" t="s">
        <v>1250</v>
      </c>
      <c r="I1243" s="129" t="s">
        <v>375</v>
      </c>
      <c r="L1243" s="129" t="s">
        <v>253</v>
      </c>
      <c r="P1243" s="129" t="s">
        <v>1251</v>
      </c>
      <c r="T1243" s="135">
        <v>1999.02</v>
      </c>
      <c r="V1243" s="156">
        <v>0</v>
      </c>
      <c r="W1243" s="151"/>
    </row>
    <row r="1244" spans="2:23" x14ac:dyDescent="0.25">
      <c r="C1244" s="129" t="s">
        <v>1252</v>
      </c>
      <c r="E1244" s="129" t="s">
        <v>1253</v>
      </c>
      <c r="I1244" s="129" t="s">
        <v>375</v>
      </c>
      <c r="L1244" s="129" t="s">
        <v>253</v>
      </c>
      <c r="P1244" s="129" t="s">
        <v>1254</v>
      </c>
      <c r="T1244" s="135">
        <v>1452.28</v>
      </c>
      <c r="V1244" s="156">
        <v>0</v>
      </c>
      <c r="W1244" s="151"/>
    </row>
    <row r="1245" spans="2:23" x14ac:dyDescent="0.25">
      <c r="C1245" s="129" t="s">
        <v>947</v>
      </c>
      <c r="E1245" s="129" t="s">
        <v>1255</v>
      </c>
      <c r="I1245" s="129" t="s">
        <v>375</v>
      </c>
      <c r="L1245" s="129" t="s">
        <v>253</v>
      </c>
      <c r="P1245" s="129" t="s">
        <v>1256</v>
      </c>
      <c r="T1245" s="135">
        <v>2380.59</v>
      </c>
      <c r="V1245" s="156">
        <v>0</v>
      </c>
      <c r="W1245" s="151"/>
    </row>
    <row r="1246" spans="2:23" x14ac:dyDescent="0.25">
      <c r="C1246" s="129" t="s">
        <v>1173</v>
      </c>
      <c r="E1246" s="129" t="s">
        <v>1257</v>
      </c>
      <c r="I1246" s="129" t="s">
        <v>375</v>
      </c>
      <c r="L1246" s="129" t="s">
        <v>253</v>
      </c>
      <c r="P1246" s="129" t="s">
        <v>1258</v>
      </c>
      <c r="T1246" s="135">
        <v>1406.71</v>
      </c>
      <c r="V1246" s="156">
        <v>0</v>
      </c>
      <c r="W1246" s="151"/>
    </row>
    <row r="1247" spans="2:23" x14ac:dyDescent="0.25">
      <c r="B1247" s="128" t="s">
        <v>261</v>
      </c>
      <c r="E1247" s="128" t="s">
        <v>374</v>
      </c>
      <c r="S1247" s="160">
        <v>7238.6</v>
      </c>
      <c r="T1247" s="151"/>
      <c r="U1247" s="160">
        <v>0</v>
      </c>
      <c r="V1247" s="151"/>
      <c r="W1247" s="151"/>
    </row>
    <row r="1248" spans="2:23" x14ac:dyDescent="0.25"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</row>
    <row r="1249" spans="2:23" x14ac:dyDescent="0.25">
      <c r="B1249" s="134"/>
      <c r="C1249" s="134"/>
      <c r="D1249" s="134"/>
      <c r="E1249" s="134"/>
      <c r="F1249" s="134"/>
      <c r="G1249" s="134"/>
      <c r="H1249" s="134"/>
      <c r="I1249" s="134"/>
      <c r="J1249" s="134"/>
      <c r="K1249" s="134"/>
      <c r="L1249" s="134"/>
      <c r="M1249" s="134"/>
      <c r="N1249" s="134"/>
      <c r="O1249" s="134"/>
      <c r="P1249" s="134"/>
      <c r="Q1249" s="134"/>
      <c r="R1249" s="134"/>
      <c r="S1249" s="158">
        <v>7238.6</v>
      </c>
      <c r="T1249" s="159"/>
      <c r="U1249" s="158">
        <v>0</v>
      </c>
      <c r="V1249" s="159"/>
      <c r="W1249" s="159"/>
    </row>
    <row r="1250" spans="2:23" x14ac:dyDescent="0.25">
      <c r="B1250" s="138"/>
      <c r="C1250" s="138"/>
      <c r="D1250" s="127" t="s">
        <v>316</v>
      </c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2">
        <v>7238.6</v>
      </c>
      <c r="S1250" s="138"/>
      <c r="T1250" s="138"/>
      <c r="U1250" s="138"/>
      <c r="V1250" s="138"/>
      <c r="W1250" s="138"/>
    </row>
    <row r="1251" spans="2:23" x14ac:dyDescent="0.25">
      <c r="B1251" s="134"/>
      <c r="C1251" s="134"/>
      <c r="D1251" s="134"/>
      <c r="E1251" s="134"/>
      <c r="F1251" s="134"/>
      <c r="G1251" s="134"/>
      <c r="H1251" s="134"/>
      <c r="I1251" s="134"/>
      <c r="J1251" s="134"/>
      <c r="K1251" s="134"/>
      <c r="L1251" s="134"/>
      <c r="M1251" s="134"/>
      <c r="N1251" s="134"/>
      <c r="O1251" s="134"/>
      <c r="P1251" s="134"/>
      <c r="Q1251" s="134"/>
      <c r="R1251" s="134"/>
      <c r="S1251" s="134"/>
      <c r="T1251" s="134"/>
      <c r="U1251" s="134"/>
      <c r="V1251" s="134"/>
      <c r="W1251" s="134"/>
    </row>
    <row r="1252" spans="2:23" x14ac:dyDescent="0.25">
      <c r="B1252" s="128" t="s">
        <v>311</v>
      </c>
      <c r="D1252" s="128" t="s">
        <v>11</v>
      </c>
      <c r="O1252" s="127" t="s">
        <v>168</v>
      </c>
      <c r="P1252" s="138"/>
      <c r="Q1252" s="138"/>
      <c r="R1252" s="132">
        <v>-7238.6</v>
      </c>
    </row>
    <row r="1253" spans="2:23" x14ac:dyDescent="0.25">
      <c r="O1253" s="134"/>
      <c r="P1253" s="134"/>
      <c r="Q1253" s="134"/>
      <c r="R1253" s="134"/>
    </row>
    <row r="1254" spans="2:23" x14ac:dyDescent="0.25">
      <c r="B1254" s="129" t="s">
        <v>451</v>
      </c>
    </row>
    <row r="1256" spans="2:23" ht="24" customHeight="1" x14ac:dyDescent="0.25">
      <c r="B1256" s="161" t="s">
        <v>641</v>
      </c>
      <c r="C1256" s="151"/>
      <c r="D1256" s="151"/>
      <c r="E1256" s="151"/>
      <c r="F1256" s="151"/>
      <c r="G1256" s="151"/>
      <c r="H1256" s="151"/>
      <c r="I1256" s="151"/>
      <c r="J1256" s="151"/>
      <c r="K1256" s="151"/>
      <c r="L1256" s="151"/>
      <c r="M1256" s="151"/>
      <c r="N1256" s="151"/>
      <c r="O1256" s="151"/>
      <c r="P1256" s="151"/>
      <c r="Q1256" s="151"/>
      <c r="R1256" s="151"/>
      <c r="S1256" s="151"/>
      <c r="T1256" s="151"/>
      <c r="U1256" s="151"/>
      <c r="V1256" s="151"/>
      <c r="W1256" s="151"/>
    </row>
    <row r="1257" spans="2:23" ht="18" x14ac:dyDescent="0.25">
      <c r="B1257" s="124" t="s">
        <v>310</v>
      </c>
      <c r="S1257" s="150" t="s">
        <v>1259</v>
      </c>
      <c r="T1257" s="151"/>
      <c r="U1257" s="151"/>
      <c r="V1257" s="151"/>
      <c r="W1257" s="151"/>
    </row>
    <row r="1258" spans="2:23" ht="15.75" thickBot="1" x14ac:dyDescent="0.3">
      <c r="B1258" s="125" t="s">
        <v>431</v>
      </c>
      <c r="C1258" s="139"/>
      <c r="D1258" s="139"/>
      <c r="E1258" s="139"/>
      <c r="F1258" s="139"/>
      <c r="G1258" s="139"/>
      <c r="H1258" s="139"/>
      <c r="I1258" s="139"/>
      <c r="J1258" s="139"/>
      <c r="K1258" s="139" t="s">
        <v>135</v>
      </c>
      <c r="L1258" s="139"/>
      <c r="M1258" s="139"/>
      <c r="N1258" s="139"/>
      <c r="O1258" s="139"/>
      <c r="P1258" s="139" t="s">
        <v>432</v>
      </c>
      <c r="Q1258" s="139" t="s">
        <v>433</v>
      </c>
      <c r="R1258" s="139"/>
      <c r="S1258" s="152" t="s">
        <v>136</v>
      </c>
      <c r="T1258" s="153"/>
      <c r="U1258" s="153"/>
      <c r="V1258" s="153"/>
      <c r="W1258" s="153"/>
    </row>
    <row r="1259" spans="2:23" ht="15.75" thickTop="1" x14ac:dyDescent="0.25">
      <c r="B1259" s="126"/>
      <c r="C1259" s="126"/>
      <c r="D1259" s="126"/>
      <c r="E1259" s="126"/>
      <c r="F1259" s="126"/>
      <c r="G1259" s="126"/>
      <c r="H1259" s="126"/>
      <c r="I1259" s="126"/>
      <c r="J1259" s="126"/>
      <c r="K1259" s="126"/>
      <c r="L1259" s="126"/>
      <c r="M1259" s="126"/>
      <c r="N1259" s="126"/>
      <c r="O1259" s="126"/>
      <c r="P1259" s="126"/>
      <c r="Q1259" s="126"/>
      <c r="R1259" s="126"/>
      <c r="S1259" s="126"/>
      <c r="T1259" s="126"/>
      <c r="U1259" s="126"/>
      <c r="V1259" s="126"/>
      <c r="W1259" s="126"/>
    </row>
    <row r="1260" spans="2:23" ht="15.75" x14ac:dyDescent="0.25">
      <c r="B1260" s="141" t="s">
        <v>311</v>
      </c>
      <c r="F1260" s="141" t="s">
        <v>12</v>
      </c>
    </row>
    <row r="1262" spans="2:23" x14ac:dyDescent="0.25">
      <c r="B1262" s="138"/>
      <c r="C1262" s="127" t="s">
        <v>173</v>
      </c>
      <c r="D1262" s="138"/>
      <c r="E1262" s="127" t="s">
        <v>312</v>
      </c>
      <c r="F1262" s="138"/>
      <c r="G1262" s="138"/>
      <c r="H1262" s="138"/>
      <c r="I1262" s="127" t="s">
        <v>174</v>
      </c>
      <c r="J1262" s="138"/>
      <c r="K1262" s="138"/>
      <c r="L1262" s="127" t="s">
        <v>175</v>
      </c>
      <c r="M1262" s="138"/>
      <c r="N1262" s="138"/>
      <c r="O1262" s="138"/>
      <c r="P1262" s="127" t="s">
        <v>176</v>
      </c>
      <c r="Q1262" s="138"/>
      <c r="R1262" s="138"/>
      <c r="S1262" s="138"/>
      <c r="T1262" s="137" t="s">
        <v>177</v>
      </c>
      <c r="U1262" s="138"/>
      <c r="V1262" s="154" t="s">
        <v>313</v>
      </c>
      <c r="W1262" s="155"/>
    </row>
    <row r="1263" spans="2:23" x14ac:dyDescent="0.25">
      <c r="B1263" s="134"/>
      <c r="C1263" s="134"/>
      <c r="D1263" s="134"/>
      <c r="E1263" s="134"/>
      <c r="F1263" s="134"/>
      <c r="G1263" s="134"/>
      <c r="H1263" s="134"/>
      <c r="I1263" s="134"/>
      <c r="J1263" s="134"/>
      <c r="K1263" s="134"/>
      <c r="L1263" s="134"/>
      <c r="M1263" s="134"/>
      <c r="N1263" s="134"/>
      <c r="O1263" s="134"/>
      <c r="P1263" s="134"/>
      <c r="Q1263" s="134"/>
      <c r="R1263" s="134"/>
      <c r="S1263" s="134"/>
      <c r="T1263" s="134"/>
      <c r="U1263" s="134"/>
      <c r="V1263" s="134"/>
      <c r="W1263" s="134"/>
    </row>
    <row r="1264" spans="2:23" x14ac:dyDescent="0.25">
      <c r="B1264" s="131" t="s">
        <v>139</v>
      </c>
    </row>
    <row r="1266" spans="2:23" x14ac:dyDescent="0.25">
      <c r="B1266" s="128" t="s">
        <v>266</v>
      </c>
      <c r="E1266" s="128" t="s">
        <v>404</v>
      </c>
    </row>
    <row r="1267" spans="2:23" x14ac:dyDescent="0.25">
      <c r="C1267" s="129" t="s">
        <v>1260</v>
      </c>
      <c r="E1267" s="129" t="s">
        <v>1261</v>
      </c>
      <c r="I1267" s="129" t="s">
        <v>387</v>
      </c>
      <c r="L1267" s="129" t="s">
        <v>265</v>
      </c>
      <c r="P1267" s="129" t="s">
        <v>1262</v>
      </c>
      <c r="T1267" s="135">
        <v>33880</v>
      </c>
      <c r="V1267" s="156">
        <v>0</v>
      </c>
      <c r="W1267" s="151"/>
    </row>
    <row r="1268" spans="2:23" x14ac:dyDescent="0.25">
      <c r="C1268" s="129" t="s">
        <v>1263</v>
      </c>
      <c r="E1268" s="129" t="s">
        <v>1264</v>
      </c>
      <c r="I1268" s="129" t="s">
        <v>387</v>
      </c>
      <c r="L1268" s="129" t="s">
        <v>265</v>
      </c>
      <c r="P1268" s="129" t="s">
        <v>1265</v>
      </c>
      <c r="T1268" s="135">
        <v>33880</v>
      </c>
      <c r="V1268" s="156">
        <v>0</v>
      </c>
      <c r="W1268" s="151"/>
    </row>
    <row r="1269" spans="2:23" x14ac:dyDescent="0.25">
      <c r="C1269" s="129" t="s">
        <v>961</v>
      </c>
      <c r="E1269" s="129" t="s">
        <v>1266</v>
      </c>
      <c r="I1269" s="129" t="s">
        <v>387</v>
      </c>
      <c r="L1269" s="129" t="s">
        <v>265</v>
      </c>
      <c r="P1269" s="129" t="s">
        <v>1267</v>
      </c>
      <c r="T1269" s="135">
        <v>33880</v>
      </c>
      <c r="V1269" s="156">
        <v>0</v>
      </c>
      <c r="W1269" s="151"/>
    </row>
    <row r="1270" spans="2:23" x14ac:dyDescent="0.25">
      <c r="C1270" s="129" t="s">
        <v>691</v>
      </c>
      <c r="E1270" s="129" t="s">
        <v>1268</v>
      </c>
      <c r="I1270" s="129" t="s">
        <v>387</v>
      </c>
      <c r="L1270" s="129" t="s">
        <v>265</v>
      </c>
      <c r="P1270" s="129" t="s">
        <v>1269</v>
      </c>
      <c r="T1270" s="135">
        <v>33880</v>
      </c>
      <c r="V1270" s="156">
        <v>0</v>
      </c>
      <c r="W1270" s="151"/>
    </row>
    <row r="1271" spans="2:23" x14ac:dyDescent="0.25">
      <c r="C1271" s="129" t="s">
        <v>1270</v>
      </c>
      <c r="E1271" s="129" t="s">
        <v>1271</v>
      </c>
      <c r="I1271" s="129" t="s">
        <v>387</v>
      </c>
      <c r="L1271" s="129" t="s">
        <v>265</v>
      </c>
      <c r="P1271" s="129" t="s">
        <v>1269</v>
      </c>
      <c r="T1271" s="135">
        <v>34496</v>
      </c>
      <c r="V1271" s="156">
        <v>0</v>
      </c>
      <c r="W1271" s="151"/>
    </row>
    <row r="1272" spans="2:23" x14ac:dyDescent="0.25">
      <c r="C1272" s="129" t="s">
        <v>1227</v>
      </c>
      <c r="E1272" s="129" t="s">
        <v>1272</v>
      </c>
      <c r="I1272" s="129" t="s">
        <v>315</v>
      </c>
      <c r="P1272" s="129" t="s">
        <v>1273</v>
      </c>
      <c r="T1272" s="135">
        <v>34496</v>
      </c>
      <c r="V1272" s="156">
        <v>0</v>
      </c>
      <c r="W1272" s="151"/>
    </row>
    <row r="1273" spans="2:23" x14ac:dyDescent="0.25">
      <c r="B1273" s="128" t="s">
        <v>266</v>
      </c>
      <c r="E1273" s="128" t="s">
        <v>404</v>
      </c>
      <c r="S1273" s="160">
        <v>204512</v>
      </c>
      <c r="T1273" s="151"/>
      <c r="U1273" s="160">
        <v>0</v>
      </c>
      <c r="V1273" s="151"/>
      <c r="W1273" s="151"/>
    </row>
    <row r="1274" spans="2:23" x14ac:dyDescent="0.25"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</row>
    <row r="1275" spans="2:23" x14ac:dyDescent="0.25">
      <c r="B1275" s="134"/>
      <c r="C1275" s="134"/>
      <c r="D1275" s="134"/>
      <c r="E1275" s="134"/>
      <c r="F1275" s="134"/>
      <c r="G1275" s="134"/>
      <c r="H1275" s="134"/>
      <c r="I1275" s="134"/>
      <c r="J1275" s="134"/>
      <c r="K1275" s="134"/>
      <c r="L1275" s="134"/>
      <c r="M1275" s="134"/>
      <c r="N1275" s="134"/>
      <c r="O1275" s="134"/>
      <c r="P1275" s="134"/>
      <c r="Q1275" s="134"/>
      <c r="R1275" s="134"/>
      <c r="S1275" s="158">
        <v>204512</v>
      </c>
      <c r="T1275" s="159"/>
      <c r="U1275" s="158">
        <v>0</v>
      </c>
      <c r="V1275" s="159"/>
      <c r="W1275" s="159"/>
    </row>
    <row r="1276" spans="2:23" x14ac:dyDescent="0.25">
      <c r="B1276" s="138"/>
      <c r="C1276" s="138"/>
      <c r="D1276" s="127" t="s">
        <v>316</v>
      </c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2">
        <v>204512</v>
      </c>
      <c r="S1276" s="138"/>
      <c r="T1276" s="138"/>
      <c r="U1276" s="138"/>
      <c r="V1276" s="138"/>
      <c r="W1276" s="138"/>
    </row>
    <row r="1277" spans="2:23" x14ac:dyDescent="0.25">
      <c r="B1277" s="134"/>
      <c r="C1277" s="134"/>
      <c r="D1277" s="134"/>
      <c r="E1277" s="134"/>
      <c r="F1277" s="134"/>
      <c r="G1277" s="134"/>
      <c r="H1277" s="134"/>
      <c r="I1277" s="134"/>
      <c r="J1277" s="134"/>
      <c r="K1277" s="134"/>
      <c r="L1277" s="134"/>
      <c r="M1277" s="134"/>
      <c r="N1277" s="134"/>
      <c r="O1277" s="134"/>
      <c r="P1277" s="134"/>
      <c r="Q1277" s="134"/>
      <c r="R1277" s="134"/>
      <c r="S1277" s="134"/>
      <c r="T1277" s="134"/>
      <c r="U1277" s="134"/>
      <c r="V1277" s="134"/>
      <c r="W1277" s="134"/>
    </row>
    <row r="1278" spans="2:23" x14ac:dyDescent="0.25">
      <c r="B1278" s="128" t="s">
        <v>311</v>
      </c>
      <c r="D1278" s="128" t="s">
        <v>12</v>
      </c>
      <c r="O1278" s="127" t="s">
        <v>168</v>
      </c>
      <c r="P1278" s="138"/>
      <c r="Q1278" s="138"/>
      <c r="R1278" s="132">
        <v>-204512</v>
      </c>
    </row>
    <row r="1279" spans="2:23" x14ac:dyDescent="0.25">
      <c r="O1279" s="134"/>
      <c r="P1279" s="134"/>
      <c r="Q1279" s="134"/>
      <c r="R1279" s="134"/>
    </row>
    <row r="1280" spans="2:23" x14ac:dyDescent="0.25">
      <c r="B1280" s="129" t="s">
        <v>451</v>
      </c>
    </row>
    <row r="1282" spans="2:23" ht="24" customHeight="1" x14ac:dyDescent="0.25">
      <c r="B1282" s="161" t="s">
        <v>641</v>
      </c>
      <c r="C1282" s="151"/>
      <c r="D1282" s="151"/>
      <c r="E1282" s="151"/>
      <c r="F1282" s="151"/>
      <c r="G1282" s="151"/>
      <c r="H1282" s="151"/>
      <c r="I1282" s="151"/>
      <c r="J1282" s="151"/>
      <c r="K1282" s="151"/>
      <c r="L1282" s="151"/>
      <c r="M1282" s="151"/>
      <c r="N1282" s="151"/>
      <c r="O1282" s="151"/>
      <c r="P1282" s="151"/>
      <c r="Q1282" s="151"/>
      <c r="R1282" s="151"/>
      <c r="S1282" s="151"/>
      <c r="T1282" s="151"/>
      <c r="U1282" s="151"/>
      <c r="V1282" s="151"/>
      <c r="W1282" s="151"/>
    </row>
    <row r="1283" spans="2:23" ht="18" x14ac:dyDescent="0.25">
      <c r="B1283" s="124" t="s">
        <v>310</v>
      </c>
      <c r="S1283" s="150" t="s">
        <v>1274</v>
      </c>
      <c r="T1283" s="151"/>
      <c r="U1283" s="151"/>
      <c r="V1283" s="151"/>
      <c r="W1283" s="151"/>
    </row>
    <row r="1284" spans="2:23" ht="15.75" thickBot="1" x14ac:dyDescent="0.3">
      <c r="B1284" s="125" t="s">
        <v>431</v>
      </c>
      <c r="C1284" s="139"/>
      <c r="D1284" s="139"/>
      <c r="E1284" s="139"/>
      <c r="F1284" s="139"/>
      <c r="G1284" s="139"/>
      <c r="H1284" s="139"/>
      <c r="I1284" s="139"/>
      <c r="J1284" s="139"/>
      <c r="K1284" s="139" t="s">
        <v>135</v>
      </c>
      <c r="L1284" s="139"/>
      <c r="M1284" s="139"/>
      <c r="N1284" s="139"/>
      <c r="O1284" s="139"/>
      <c r="P1284" s="139" t="s">
        <v>432</v>
      </c>
      <c r="Q1284" s="139" t="s">
        <v>433</v>
      </c>
      <c r="R1284" s="139"/>
      <c r="S1284" s="152" t="s">
        <v>136</v>
      </c>
      <c r="T1284" s="153"/>
      <c r="U1284" s="153"/>
      <c r="V1284" s="153"/>
      <c r="W1284" s="153"/>
    </row>
    <row r="1285" spans="2:23" ht="15.75" thickTop="1" x14ac:dyDescent="0.25">
      <c r="B1285" s="126"/>
      <c r="C1285" s="126"/>
      <c r="D1285" s="126"/>
      <c r="E1285" s="126"/>
      <c r="F1285" s="126"/>
      <c r="G1285" s="126"/>
      <c r="H1285" s="126"/>
      <c r="I1285" s="126"/>
      <c r="J1285" s="126"/>
      <c r="K1285" s="126"/>
      <c r="L1285" s="126"/>
      <c r="M1285" s="126"/>
      <c r="N1285" s="126"/>
      <c r="O1285" s="126"/>
      <c r="P1285" s="126"/>
      <c r="Q1285" s="126"/>
      <c r="R1285" s="126"/>
      <c r="S1285" s="126"/>
      <c r="T1285" s="126"/>
      <c r="U1285" s="126"/>
      <c r="V1285" s="126"/>
      <c r="W1285" s="126"/>
    </row>
    <row r="1286" spans="2:23" ht="15.75" x14ac:dyDescent="0.25">
      <c r="B1286" s="141" t="s">
        <v>311</v>
      </c>
      <c r="F1286" s="141" t="s">
        <v>445</v>
      </c>
    </row>
    <row r="1288" spans="2:23" x14ac:dyDescent="0.25">
      <c r="B1288" s="138"/>
      <c r="C1288" s="127" t="s">
        <v>173</v>
      </c>
      <c r="D1288" s="138"/>
      <c r="E1288" s="127" t="s">
        <v>312</v>
      </c>
      <c r="F1288" s="138"/>
      <c r="G1288" s="138"/>
      <c r="H1288" s="138"/>
      <c r="I1288" s="127" t="s">
        <v>174</v>
      </c>
      <c r="J1288" s="138"/>
      <c r="K1288" s="138"/>
      <c r="L1288" s="127" t="s">
        <v>175</v>
      </c>
      <c r="M1288" s="138"/>
      <c r="N1288" s="138"/>
      <c r="O1288" s="138"/>
      <c r="P1288" s="127" t="s">
        <v>176</v>
      </c>
      <c r="Q1288" s="138"/>
      <c r="R1288" s="138"/>
      <c r="S1288" s="138"/>
      <c r="T1288" s="137" t="s">
        <v>177</v>
      </c>
      <c r="U1288" s="138"/>
      <c r="V1288" s="154" t="s">
        <v>313</v>
      </c>
      <c r="W1288" s="155"/>
    </row>
    <row r="1289" spans="2:23" x14ac:dyDescent="0.25">
      <c r="B1289" s="134"/>
      <c r="C1289" s="134"/>
      <c r="D1289" s="134"/>
      <c r="E1289" s="134"/>
      <c r="F1289" s="134"/>
      <c r="G1289" s="134"/>
      <c r="H1289" s="134"/>
      <c r="I1289" s="134"/>
      <c r="J1289" s="134"/>
      <c r="K1289" s="134"/>
      <c r="L1289" s="134"/>
      <c r="M1289" s="134"/>
      <c r="N1289" s="134"/>
      <c r="O1289" s="134"/>
      <c r="P1289" s="134"/>
      <c r="Q1289" s="134"/>
      <c r="R1289" s="134"/>
      <c r="S1289" s="134"/>
      <c r="T1289" s="134"/>
      <c r="U1289" s="134"/>
      <c r="V1289" s="134"/>
      <c r="W1289" s="134"/>
    </row>
    <row r="1290" spans="2:23" x14ac:dyDescent="0.25">
      <c r="B1290" s="131" t="s">
        <v>139</v>
      </c>
    </row>
    <row r="1292" spans="2:23" x14ac:dyDescent="0.25">
      <c r="B1292" s="128" t="s">
        <v>261</v>
      </c>
      <c r="E1292" s="128" t="s">
        <v>374</v>
      </c>
    </row>
    <row r="1293" spans="2:23" x14ac:dyDescent="0.25">
      <c r="C1293" s="129" t="s">
        <v>851</v>
      </c>
      <c r="E1293" s="129" t="s">
        <v>1275</v>
      </c>
      <c r="I1293" s="129" t="s">
        <v>375</v>
      </c>
      <c r="L1293" s="129" t="s">
        <v>1036</v>
      </c>
      <c r="P1293" s="129" t="s">
        <v>1276</v>
      </c>
      <c r="T1293" s="135">
        <v>3718</v>
      </c>
      <c r="V1293" s="156">
        <v>0</v>
      </c>
      <c r="W1293" s="151"/>
    </row>
    <row r="1294" spans="2:23" x14ac:dyDescent="0.25">
      <c r="C1294" s="129" t="s">
        <v>969</v>
      </c>
      <c r="E1294" s="129" t="s">
        <v>1277</v>
      </c>
      <c r="I1294" s="129" t="s">
        <v>375</v>
      </c>
      <c r="L1294" s="129" t="s">
        <v>427</v>
      </c>
      <c r="P1294" s="129" t="s">
        <v>1278</v>
      </c>
      <c r="T1294" s="135">
        <v>23635.95</v>
      </c>
      <c r="V1294" s="156">
        <v>0</v>
      </c>
      <c r="W1294" s="151"/>
    </row>
    <row r="1295" spans="2:23" x14ac:dyDescent="0.25">
      <c r="B1295" s="128" t="s">
        <v>261</v>
      </c>
      <c r="E1295" s="128" t="s">
        <v>374</v>
      </c>
      <c r="S1295" s="160">
        <v>27353.95</v>
      </c>
      <c r="T1295" s="151"/>
      <c r="U1295" s="160">
        <v>0</v>
      </c>
      <c r="V1295" s="151"/>
      <c r="W1295" s="151"/>
    </row>
    <row r="1296" spans="2:23" x14ac:dyDescent="0.25"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</row>
    <row r="1297" spans="2:23" x14ac:dyDescent="0.25">
      <c r="B1297" s="134"/>
      <c r="C1297" s="134"/>
      <c r="D1297" s="134"/>
      <c r="E1297" s="134"/>
      <c r="F1297" s="134"/>
      <c r="G1297" s="134"/>
      <c r="H1297" s="134"/>
      <c r="I1297" s="134"/>
      <c r="J1297" s="134"/>
      <c r="K1297" s="134"/>
      <c r="L1297" s="134"/>
      <c r="M1297" s="134"/>
      <c r="N1297" s="134"/>
      <c r="O1297" s="134"/>
      <c r="P1297" s="134"/>
      <c r="Q1297" s="134"/>
      <c r="R1297" s="134"/>
      <c r="S1297" s="158">
        <v>27353.95</v>
      </c>
      <c r="T1297" s="159"/>
      <c r="U1297" s="158">
        <v>0</v>
      </c>
      <c r="V1297" s="159"/>
      <c r="W1297" s="159"/>
    </row>
    <row r="1298" spans="2:23" x14ac:dyDescent="0.25">
      <c r="B1298" s="138"/>
      <c r="C1298" s="138"/>
      <c r="D1298" s="127" t="s">
        <v>316</v>
      </c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2">
        <v>27353.95</v>
      </c>
      <c r="S1298" s="138"/>
      <c r="T1298" s="138"/>
      <c r="U1298" s="138"/>
      <c r="V1298" s="138"/>
      <c r="W1298" s="138"/>
    </row>
    <row r="1299" spans="2:23" x14ac:dyDescent="0.25">
      <c r="B1299" s="134"/>
      <c r="C1299" s="134"/>
      <c r="D1299" s="134"/>
      <c r="E1299" s="134"/>
      <c r="F1299" s="134"/>
      <c r="G1299" s="134"/>
      <c r="H1299" s="134"/>
      <c r="I1299" s="134"/>
      <c r="J1299" s="134"/>
      <c r="K1299" s="134"/>
      <c r="L1299" s="134"/>
      <c r="M1299" s="134"/>
      <c r="N1299" s="134"/>
      <c r="O1299" s="134"/>
      <c r="P1299" s="134"/>
      <c r="Q1299" s="134"/>
      <c r="R1299" s="134"/>
      <c r="S1299" s="134"/>
      <c r="T1299" s="134"/>
      <c r="U1299" s="134"/>
      <c r="V1299" s="134"/>
      <c r="W1299" s="134"/>
    </row>
    <row r="1300" spans="2:23" x14ac:dyDescent="0.25">
      <c r="B1300" s="128" t="s">
        <v>311</v>
      </c>
      <c r="D1300" s="128" t="s">
        <v>445</v>
      </c>
      <c r="O1300" s="127" t="s">
        <v>168</v>
      </c>
      <c r="P1300" s="138"/>
      <c r="Q1300" s="138"/>
      <c r="R1300" s="132">
        <v>-27353.95</v>
      </c>
    </row>
    <row r="1301" spans="2:23" x14ac:dyDescent="0.25">
      <c r="O1301" s="134"/>
      <c r="P1301" s="134"/>
      <c r="Q1301" s="134"/>
      <c r="R1301" s="134"/>
    </row>
    <row r="1302" spans="2:23" x14ac:dyDescent="0.25">
      <c r="B1302" s="129" t="s">
        <v>451</v>
      </c>
    </row>
    <row r="1304" spans="2:23" ht="24" customHeight="1" x14ac:dyDescent="0.25">
      <c r="B1304" s="161" t="s">
        <v>641</v>
      </c>
      <c r="C1304" s="151"/>
      <c r="D1304" s="151"/>
      <c r="E1304" s="151"/>
      <c r="F1304" s="151"/>
      <c r="G1304" s="151"/>
      <c r="H1304" s="151"/>
      <c r="I1304" s="151"/>
      <c r="J1304" s="151"/>
      <c r="K1304" s="151"/>
      <c r="L1304" s="151"/>
      <c r="M1304" s="151"/>
      <c r="N1304" s="151"/>
      <c r="O1304" s="151"/>
      <c r="P1304" s="151"/>
      <c r="Q1304" s="151"/>
      <c r="R1304" s="151"/>
      <c r="S1304" s="151"/>
      <c r="T1304" s="151"/>
      <c r="U1304" s="151"/>
      <c r="V1304" s="151"/>
      <c r="W1304" s="151"/>
    </row>
    <row r="1305" spans="2:23" ht="18" x14ac:dyDescent="0.25">
      <c r="B1305" s="124" t="s">
        <v>310</v>
      </c>
      <c r="S1305" s="150" t="s">
        <v>1279</v>
      </c>
      <c r="T1305" s="151"/>
      <c r="U1305" s="151"/>
      <c r="V1305" s="151"/>
      <c r="W1305" s="151"/>
    </row>
    <row r="1306" spans="2:23" ht="15.75" thickBot="1" x14ac:dyDescent="0.3">
      <c r="B1306" s="125" t="s">
        <v>431</v>
      </c>
      <c r="C1306" s="139"/>
      <c r="D1306" s="139"/>
      <c r="E1306" s="139"/>
      <c r="F1306" s="139"/>
      <c r="G1306" s="139"/>
      <c r="H1306" s="139"/>
      <c r="I1306" s="139"/>
      <c r="J1306" s="139"/>
      <c r="K1306" s="139" t="s">
        <v>135</v>
      </c>
      <c r="L1306" s="139"/>
      <c r="M1306" s="139"/>
      <c r="N1306" s="139"/>
      <c r="O1306" s="139"/>
      <c r="P1306" s="139" t="s">
        <v>432</v>
      </c>
      <c r="Q1306" s="139" t="s">
        <v>433</v>
      </c>
      <c r="R1306" s="139"/>
      <c r="S1306" s="152" t="s">
        <v>136</v>
      </c>
      <c r="T1306" s="153"/>
      <c r="U1306" s="153"/>
      <c r="V1306" s="153"/>
      <c r="W1306" s="153"/>
    </row>
    <row r="1307" spans="2:23" ht="15.75" thickTop="1" x14ac:dyDescent="0.25">
      <c r="B1307" s="126"/>
      <c r="C1307" s="126"/>
      <c r="D1307" s="126"/>
      <c r="E1307" s="126"/>
      <c r="F1307" s="126"/>
      <c r="G1307" s="126"/>
      <c r="H1307" s="126"/>
      <c r="I1307" s="126"/>
      <c r="J1307" s="126"/>
      <c r="K1307" s="126"/>
      <c r="L1307" s="126"/>
      <c r="M1307" s="126"/>
      <c r="N1307" s="126"/>
      <c r="O1307" s="126"/>
      <c r="P1307" s="126"/>
      <c r="Q1307" s="126"/>
      <c r="R1307" s="126"/>
      <c r="S1307" s="126"/>
      <c r="T1307" s="126"/>
      <c r="U1307" s="126"/>
      <c r="V1307" s="126"/>
      <c r="W1307" s="126"/>
    </row>
    <row r="1308" spans="2:23" ht="15.75" x14ac:dyDescent="0.25">
      <c r="B1308" s="141" t="s">
        <v>311</v>
      </c>
      <c r="F1308" s="141" t="s">
        <v>126</v>
      </c>
    </row>
    <row r="1310" spans="2:23" x14ac:dyDescent="0.25">
      <c r="B1310" s="138"/>
      <c r="C1310" s="127" t="s">
        <v>173</v>
      </c>
      <c r="D1310" s="138"/>
      <c r="E1310" s="127" t="s">
        <v>312</v>
      </c>
      <c r="F1310" s="138"/>
      <c r="G1310" s="138"/>
      <c r="H1310" s="138"/>
      <c r="I1310" s="127" t="s">
        <v>174</v>
      </c>
      <c r="J1310" s="138"/>
      <c r="K1310" s="138"/>
      <c r="L1310" s="127" t="s">
        <v>175</v>
      </c>
      <c r="M1310" s="138"/>
      <c r="N1310" s="138"/>
      <c r="O1310" s="138"/>
      <c r="P1310" s="127" t="s">
        <v>176</v>
      </c>
      <c r="Q1310" s="138"/>
      <c r="R1310" s="138"/>
      <c r="S1310" s="138"/>
      <c r="T1310" s="137" t="s">
        <v>177</v>
      </c>
      <c r="U1310" s="138"/>
      <c r="V1310" s="154" t="s">
        <v>313</v>
      </c>
      <c r="W1310" s="155"/>
    </row>
    <row r="1311" spans="2:23" x14ac:dyDescent="0.25">
      <c r="B1311" s="134"/>
      <c r="C1311" s="134"/>
      <c r="D1311" s="134"/>
      <c r="E1311" s="134"/>
      <c r="F1311" s="134"/>
      <c r="G1311" s="134"/>
      <c r="H1311" s="134"/>
      <c r="I1311" s="134"/>
      <c r="J1311" s="134"/>
      <c r="K1311" s="134"/>
      <c r="L1311" s="134"/>
      <c r="M1311" s="134"/>
      <c r="N1311" s="134"/>
      <c r="O1311" s="134"/>
      <c r="P1311" s="134"/>
      <c r="Q1311" s="134"/>
      <c r="R1311" s="134"/>
      <c r="S1311" s="134"/>
      <c r="T1311" s="134"/>
      <c r="U1311" s="134"/>
      <c r="V1311" s="134"/>
      <c r="W1311" s="134"/>
    </row>
    <row r="1312" spans="2:23" x14ac:dyDescent="0.25">
      <c r="B1312" s="131" t="s">
        <v>139</v>
      </c>
    </row>
    <row r="1314" spans="2:23" x14ac:dyDescent="0.25">
      <c r="B1314" s="128" t="s">
        <v>266</v>
      </c>
      <c r="E1314" s="128" t="s">
        <v>404</v>
      </c>
    </row>
    <row r="1315" spans="2:23" x14ac:dyDescent="0.25">
      <c r="C1315" s="129" t="s">
        <v>1260</v>
      </c>
      <c r="E1315" s="129" t="s">
        <v>1261</v>
      </c>
      <c r="I1315" s="129" t="s">
        <v>387</v>
      </c>
      <c r="L1315" s="129" t="s">
        <v>265</v>
      </c>
      <c r="P1315" s="129" t="s">
        <v>1280</v>
      </c>
      <c r="T1315" s="135">
        <v>43560</v>
      </c>
      <c r="V1315" s="156">
        <v>0</v>
      </c>
      <c r="W1315" s="151"/>
    </row>
    <row r="1316" spans="2:23" x14ac:dyDescent="0.25">
      <c r="C1316" s="129" t="s">
        <v>1263</v>
      </c>
      <c r="E1316" s="129" t="s">
        <v>1264</v>
      </c>
      <c r="I1316" s="129" t="s">
        <v>387</v>
      </c>
      <c r="L1316" s="129" t="s">
        <v>265</v>
      </c>
      <c r="P1316" s="129" t="s">
        <v>1281</v>
      </c>
      <c r="T1316" s="135">
        <v>43560</v>
      </c>
      <c r="V1316" s="156">
        <v>0</v>
      </c>
      <c r="W1316" s="151"/>
    </row>
    <row r="1317" spans="2:23" x14ac:dyDescent="0.25">
      <c r="C1317" s="129" t="s">
        <v>961</v>
      </c>
      <c r="E1317" s="129" t="s">
        <v>1266</v>
      </c>
      <c r="I1317" s="129" t="s">
        <v>387</v>
      </c>
      <c r="L1317" s="129" t="s">
        <v>265</v>
      </c>
      <c r="P1317" s="129" t="s">
        <v>1282</v>
      </c>
      <c r="T1317" s="135">
        <v>43560</v>
      </c>
      <c r="V1317" s="156">
        <v>0</v>
      </c>
      <c r="W1317" s="151"/>
    </row>
    <row r="1318" spans="2:23" x14ac:dyDescent="0.25">
      <c r="C1318" s="129" t="s">
        <v>691</v>
      </c>
      <c r="E1318" s="129" t="s">
        <v>1268</v>
      </c>
      <c r="I1318" s="129" t="s">
        <v>387</v>
      </c>
      <c r="L1318" s="129" t="s">
        <v>265</v>
      </c>
      <c r="P1318" s="129" t="s">
        <v>1283</v>
      </c>
      <c r="T1318" s="135">
        <v>43560</v>
      </c>
      <c r="V1318" s="156">
        <v>0</v>
      </c>
      <c r="W1318" s="151"/>
    </row>
    <row r="1319" spans="2:23" x14ac:dyDescent="0.25">
      <c r="C1319" s="129" t="s">
        <v>1270</v>
      </c>
      <c r="E1319" s="129" t="s">
        <v>1271</v>
      </c>
      <c r="I1319" s="129" t="s">
        <v>387</v>
      </c>
      <c r="L1319" s="129" t="s">
        <v>265</v>
      </c>
      <c r="P1319" s="129" t="s">
        <v>1283</v>
      </c>
      <c r="T1319" s="135">
        <v>44352</v>
      </c>
      <c r="V1319" s="156">
        <v>0</v>
      </c>
      <c r="W1319" s="151"/>
    </row>
    <row r="1320" spans="2:23" x14ac:dyDescent="0.25">
      <c r="C1320" s="129" t="s">
        <v>1227</v>
      </c>
      <c r="E1320" s="129" t="s">
        <v>1272</v>
      </c>
      <c r="I1320" s="129" t="s">
        <v>315</v>
      </c>
      <c r="P1320" s="129" t="s">
        <v>1273</v>
      </c>
      <c r="T1320" s="135">
        <v>44352</v>
      </c>
      <c r="V1320" s="156">
        <v>0</v>
      </c>
      <c r="W1320" s="151"/>
    </row>
    <row r="1321" spans="2:23" x14ac:dyDescent="0.25">
      <c r="B1321" s="128" t="s">
        <v>266</v>
      </c>
      <c r="E1321" s="128" t="s">
        <v>404</v>
      </c>
      <c r="S1321" s="160">
        <v>262944</v>
      </c>
      <c r="T1321" s="151"/>
      <c r="U1321" s="160">
        <v>0</v>
      </c>
      <c r="V1321" s="151"/>
      <c r="W1321" s="151"/>
    </row>
    <row r="1322" spans="2:23" x14ac:dyDescent="0.25"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</row>
    <row r="1323" spans="2:23" x14ac:dyDescent="0.25">
      <c r="B1323" s="134"/>
      <c r="C1323" s="134"/>
      <c r="D1323" s="134"/>
      <c r="E1323" s="134"/>
      <c r="F1323" s="134"/>
      <c r="G1323" s="134"/>
      <c r="H1323" s="134"/>
      <c r="I1323" s="134"/>
      <c r="J1323" s="134"/>
      <c r="K1323" s="134"/>
      <c r="L1323" s="134"/>
      <c r="M1323" s="134"/>
      <c r="N1323" s="134"/>
      <c r="O1323" s="134"/>
      <c r="P1323" s="134"/>
      <c r="Q1323" s="134"/>
      <c r="R1323" s="134"/>
      <c r="S1323" s="158">
        <v>262944</v>
      </c>
      <c r="T1323" s="159"/>
      <c r="U1323" s="158">
        <v>0</v>
      </c>
      <c r="V1323" s="159"/>
      <c r="W1323" s="159"/>
    </row>
    <row r="1324" spans="2:23" x14ac:dyDescent="0.25">
      <c r="B1324" s="138"/>
      <c r="C1324" s="138"/>
      <c r="D1324" s="127" t="s">
        <v>316</v>
      </c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2">
        <v>262944</v>
      </c>
      <c r="S1324" s="138"/>
      <c r="T1324" s="138"/>
      <c r="U1324" s="138"/>
      <c r="V1324" s="138"/>
      <c r="W1324" s="138"/>
    </row>
    <row r="1325" spans="2:23" x14ac:dyDescent="0.25">
      <c r="B1325" s="134"/>
      <c r="C1325" s="134"/>
      <c r="D1325" s="134"/>
      <c r="E1325" s="134"/>
      <c r="F1325" s="134"/>
      <c r="G1325" s="134"/>
      <c r="H1325" s="134"/>
      <c r="I1325" s="134"/>
      <c r="J1325" s="134"/>
      <c r="K1325" s="134"/>
      <c r="L1325" s="134"/>
      <c r="M1325" s="134"/>
      <c r="N1325" s="134"/>
      <c r="O1325" s="134"/>
      <c r="P1325" s="134"/>
      <c r="Q1325" s="134"/>
      <c r="R1325" s="134"/>
      <c r="S1325" s="134"/>
      <c r="T1325" s="134"/>
      <c r="U1325" s="134"/>
      <c r="V1325" s="134"/>
      <c r="W1325" s="134"/>
    </row>
    <row r="1326" spans="2:23" x14ac:dyDescent="0.25">
      <c r="B1326" s="128" t="s">
        <v>311</v>
      </c>
      <c r="D1326" s="128" t="s">
        <v>126</v>
      </c>
      <c r="O1326" s="127" t="s">
        <v>168</v>
      </c>
      <c r="P1326" s="138"/>
      <c r="Q1326" s="138"/>
      <c r="R1326" s="132">
        <v>-262944</v>
      </c>
    </row>
    <row r="1327" spans="2:23" x14ac:dyDescent="0.25">
      <c r="O1327" s="134"/>
      <c r="P1327" s="134"/>
      <c r="Q1327" s="134"/>
      <c r="R1327" s="134"/>
    </row>
    <row r="1328" spans="2:23" x14ac:dyDescent="0.25">
      <c r="B1328" s="129" t="s">
        <v>451</v>
      </c>
    </row>
    <row r="1330" spans="2:23" ht="24" customHeight="1" x14ac:dyDescent="0.25">
      <c r="B1330" s="161" t="s">
        <v>641</v>
      </c>
      <c r="C1330" s="151"/>
      <c r="D1330" s="151"/>
      <c r="E1330" s="151"/>
      <c r="F1330" s="151"/>
      <c r="G1330" s="151"/>
      <c r="H1330" s="151"/>
      <c r="I1330" s="151"/>
      <c r="J1330" s="151"/>
      <c r="K1330" s="151"/>
      <c r="L1330" s="151"/>
      <c r="M1330" s="151"/>
      <c r="N1330" s="151"/>
      <c r="O1330" s="151"/>
      <c r="P1330" s="151"/>
      <c r="Q1330" s="151"/>
      <c r="R1330" s="151"/>
      <c r="S1330" s="151"/>
      <c r="T1330" s="151"/>
      <c r="U1330" s="151"/>
      <c r="V1330" s="151"/>
      <c r="W1330" s="151"/>
    </row>
    <row r="1331" spans="2:23" ht="18" x14ac:dyDescent="0.25">
      <c r="B1331" s="124" t="s">
        <v>310</v>
      </c>
      <c r="S1331" s="150" t="s">
        <v>1284</v>
      </c>
      <c r="T1331" s="151"/>
      <c r="U1331" s="151"/>
      <c r="V1331" s="151"/>
      <c r="W1331" s="151"/>
    </row>
    <row r="1332" spans="2:23" ht="15.75" thickBot="1" x14ac:dyDescent="0.3">
      <c r="B1332" s="125" t="s">
        <v>431</v>
      </c>
      <c r="C1332" s="139"/>
      <c r="D1332" s="139"/>
      <c r="E1332" s="139"/>
      <c r="F1332" s="139"/>
      <c r="G1332" s="139"/>
      <c r="H1332" s="139"/>
      <c r="I1332" s="139"/>
      <c r="J1332" s="139"/>
      <c r="K1332" s="139" t="s">
        <v>135</v>
      </c>
      <c r="L1332" s="139"/>
      <c r="M1332" s="139"/>
      <c r="N1332" s="139"/>
      <c r="O1332" s="139"/>
      <c r="P1332" s="139" t="s">
        <v>432</v>
      </c>
      <c r="Q1332" s="139" t="s">
        <v>433</v>
      </c>
      <c r="R1332" s="139"/>
      <c r="S1332" s="152" t="s">
        <v>136</v>
      </c>
      <c r="T1332" s="153"/>
      <c r="U1332" s="153"/>
      <c r="V1332" s="153"/>
      <c r="W1332" s="153"/>
    </row>
    <row r="1333" spans="2:23" ht="15.75" thickTop="1" x14ac:dyDescent="0.25">
      <c r="B1333" s="126"/>
      <c r="C1333" s="126"/>
      <c r="D1333" s="126"/>
      <c r="E1333" s="126"/>
      <c r="F1333" s="126"/>
      <c r="G1333" s="126"/>
      <c r="H1333" s="126"/>
      <c r="I1333" s="126"/>
      <c r="J1333" s="126"/>
      <c r="K1333" s="126"/>
      <c r="L1333" s="126"/>
      <c r="M1333" s="126"/>
      <c r="N1333" s="126"/>
      <c r="O1333" s="126"/>
      <c r="P1333" s="126"/>
      <c r="Q1333" s="126"/>
      <c r="R1333" s="126"/>
      <c r="S1333" s="126"/>
      <c r="T1333" s="126"/>
      <c r="U1333" s="126"/>
      <c r="V1333" s="126"/>
      <c r="W1333" s="126"/>
    </row>
    <row r="1334" spans="2:23" ht="15.75" x14ac:dyDescent="0.25">
      <c r="B1334" s="141" t="s">
        <v>311</v>
      </c>
      <c r="F1334" s="141" t="s">
        <v>127</v>
      </c>
    </row>
    <row r="1336" spans="2:23" x14ac:dyDescent="0.25">
      <c r="B1336" s="138"/>
      <c r="C1336" s="127" t="s">
        <v>173</v>
      </c>
      <c r="D1336" s="138"/>
      <c r="E1336" s="127" t="s">
        <v>312</v>
      </c>
      <c r="F1336" s="138"/>
      <c r="G1336" s="138"/>
      <c r="H1336" s="138"/>
      <c r="I1336" s="127" t="s">
        <v>174</v>
      </c>
      <c r="J1336" s="138"/>
      <c r="K1336" s="138"/>
      <c r="L1336" s="127" t="s">
        <v>175</v>
      </c>
      <c r="M1336" s="138"/>
      <c r="N1336" s="138"/>
      <c r="O1336" s="138"/>
      <c r="P1336" s="127" t="s">
        <v>176</v>
      </c>
      <c r="Q1336" s="138"/>
      <c r="R1336" s="138"/>
      <c r="S1336" s="138"/>
      <c r="T1336" s="137" t="s">
        <v>177</v>
      </c>
      <c r="U1336" s="138"/>
      <c r="V1336" s="154" t="s">
        <v>313</v>
      </c>
      <c r="W1336" s="155"/>
    </row>
    <row r="1337" spans="2:23" x14ac:dyDescent="0.25">
      <c r="B1337" s="134"/>
      <c r="C1337" s="134"/>
      <c r="D1337" s="134"/>
      <c r="E1337" s="134"/>
      <c r="F1337" s="134"/>
      <c r="G1337" s="134"/>
      <c r="H1337" s="134"/>
      <c r="I1337" s="134"/>
      <c r="J1337" s="134"/>
      <c r="K1337" s="134"/>
      <c r="L1337" s="134"/>
      <c r="M1337" s="134"/>
      <c r="N1337" s="134"/>
      <c r="O1337" s="134"/>
      <c r="P1337" s="134"/>
      <c r="Q1337" s="134"/>
      <c r="R1337" s="134"/>
      <c r="S1337" s="134"/>
      <c r="T1337" s="134"/>
      <c r="U1337" s="134"/>
      <c r="V1337" s="134"/>
      <c r="W1337" s="134"/>
    </row>
    <row r="1338" spans="2:23" x14ac:dyDescent="0.25">
      <c r="B1338" s="131" t="s">
        <v>139</v>
      </c>
    </row>
    <row r="1340" spans="2:23" x14ac:dyDescent="0.25">
      <c r="B1340" s="128" t="s">
        <v>266</v>
      </c>
      <c r="E1340" s="128" t="s">
        <v>404</v>
      </c>
    </row>
    <row r="1341" spans="2:23" x14ac:dyDescent="0.25">
      <c r="C1341" s="129" t="s">
        <v>1260</v>
      </c>
      <c r="E1341" s="129" t="s">
        <v>1261</v>
      </c>
      <c r="I1341" s="129" t="s">
        <v>387</v>
      </c>
      <c r="L1341" s="129" t="s">
        <v>265</v>
      </c>
      <c r="P1341" s="129" t="s">
        <v>1285</v>
      </c>
      <c r="T1341" s="135">
        <v>59202.52</v>
      </c>
      <c r="V1341" s="156">
        <v>0</v>
      </c>
      <c r="W1341" s="151"/>
    </row>
    <row r="1342" spans="2:23" x14ac:dyDescent="0.25">
      <c r="C1342" s="129" t="s">
        <v>1263</v>
      </c>
      <c r="E1342" s="129" t="s">
        <v>1264</v>
      </c>
      <c r="I1342" s="129" t="s">
        <v>387</v>
      </c>
      <c r="L1342" s="129" t="s">
        <v>265</v>
      </c>
      <c r="P1342" s="129" t="s">
        <v>1286</v>
      </c>
      <c r="T1342" s="135">
        <v>60273.32</v>
      </c>
      <c r="V1342" s="156">
        <v>0</v>
      </c>
      <c r="W1342" s="151"/>
    </row>
    <row r="1343" spans="2:23" x14ac:dyDescent="0.25">
      <c r="C1343" s="129" t="s">
        <v>961</v>
      </c>
      <c r="E1343" s="129" t="s">
        <v>1266</v>
      </c>
      <c r="I1343" s="129" t="s">
        <v>387</v>
      </c>
      <c r="L1343" s="129" t="s">
        <v>265</v>
      </c>
      <c r="P1343" s="129" t="s">
        <v>1287</v>
      </c>
      <c r="T1343" s="135">
        <v>59943.32</v>
      </c>
      <c r="V1343" s="156">
        <v>0</v>
      </c>
      <c r="W1343" s="151"/>
    </row>
    <row r="1344" spans="2:23" x14ac:dyDescent="0.25">
      <c r="C1344" s="129" t="s">
        <v>691</v>
      </c>
      <c r="E1344" s="129" t="s">
        <v>1268</v>
      </c>
      <c r="I1344" s="129" t="s">
        <v>387</v>
      </c>
      <c r="L1344" s="129" t="s">
        <v>265</v>
      </c>
      <c r="P1344" s="129" t="s">
        <v>1288</v>
      </c>
      <c r="T1344" s="135">
        <v>64769.52</v>
      </c>
      <c r="V1344" s="156">
        <v>0</v>
      </c>
      <c r="W1344" s="151"/>
    </row>
    <row r="1345" spans="2:23" x14ac:dyDescent="0.25">
      <c r="C1345" s="129" t="s">
        <v>1270</v>
      </c>
      <c r="E1345" s="129" t="s">
        <v>1271</v>
      </c>
      <c r="I1345" s="129" t="s">
        <v>387</v>
      </c>
      <c r="L1345" s="129" t="s">
        <v>265</v>
      </c>
      <c r="P1345" s="129" t="s">
        <v>1288</v>
      </c>
      <c r="T1345" s="135">
        <v>66996.06</v>
      </c>
      <c r="V1345" s="156">
        <v>0</v>
      </c>
      <c r="W1345" s="151"/>
    </row>
    <row r="1346" spans="2:23" x14ac:dyDescent="0.25">
      <c r="C1346" s="129" t="s">
        <v>1227</v>
      </c>
      <c r="E1346" s="129" t="s">
        <v>1272</v>
      </c>
      <c r="I1346" s="129" t="s">
        <v>315</v>
      </c>
      <c r="P1346" s="129" t="s">
        <v>1273</v>
      </c>
      <c r="T1346" s="135">
        <v>59401.68</v>
      </c>
      <c r="V1346" s="156">
        <v>0</v>
      </c>
      <c r="W1346" s="151"/>
    </row>
    <row r="1347" spans="2:23" x14ac:dyDescent="0.25">
      <c r="B1347" s="128" t="s">
        <v>266</v>
      </c>
      <c r="E1347" s="128" t="s">
        <v>404</v>
      </c>
      <c r="S1347" s="160">
        <v>370586.42000000004</v>
      </c>
      <c r="T1347" s="151"/>
      <c r="U1347" s="160">
        <v>0</v>
      </c>
      <c r="V1347" s="151"/>
      <c r="W1347" s="151"/>
    </row>
    <row r="1348" spans="2:23" x14ac:dyDescent="0.25"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</row>
    <row r="1349" spans="2:23" x14ac:dyDescent="0.25">
      <c r="B1349" s="134"/>
      <c r="C1349" s="134"/>
      <c r="D1349" s="134"/>
      <c r="E1349" s="134"/>
      <c r="F1349" s="134"/>
      <c r="G1349" s="134"/>
      <c r="H1349" s="134"/>
      <c r="I1349" s="134"/>
      <c r="J1349" s="134"/>
      <c r="K1349" s="134"/>
      <c r="L1349" s="134"/>
      <c r="M1349" s="134"/>
      <c r="N1349" s="134"/>
      <c r="O1349" s="134"/>
      <c r="P1349" s="134"/>
      <c r="Q1349" s="134"/>
      <c r="R1349" s="134"/>
      <c r="S1349" s="158">
        <v>370586.42000000004</v>
      </c>
      <c r="T1349" s="159"/>
      <c r="U1349" s="158">
        <v>0</v>
      </c>
      <c r="V1349" s="159"/>
      <c r="W1349" s="159"/>
    </row>
    <row r="1350" spans="2:23" x14ac:dyDescent="0.25">
      <c r="B1350" s="138"/>
      <c r="C1350" s="138"/>
      <c r="D1350" s="127" t="s">
        <v>316</v>
      </c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2">
        <v>370586.42000000004</v>
      </c>
      <c r="S1350" s="138"/>
      <c r="T1350" s="138"/>
      <c r="U1350" s="138"/>
      <c r="V1350" s="138"/>
      <c r="W1350" s="138"/>
    </row>
    <row r="1351" spans="2:23" x14ac:dyDescent="0.25">
      <c r="B1351" s="134"/>
      <c r="C1351" s="134"/>
      <c r="D1351" s="134"/>
      <c r="E1351" s="134"/>
      <c r="F1351" s="134"/>
      <c r="G1351" s="134"/>
      <c r="H1351" s="134"/>
      <c r="I1351" s="134"/>
      <c r="J1351" s="134"/>
      <c r="K1351" s="134"/>
      <c r="L1351" s="134"/>
      <c r="M1351" s="134"/>
      <c r="N1351" s="134"/>
      <c r="O1351" s="134"/>
      <c r="P1351" s="134"/>
      <c r="Q1351" s="134"/>
      <c r="R1351" s="134"/>
      <c r="S1351" s="134"/>
      <c r="T1351" s="134"/>
      <c r="U1351" s="134"/>
      <c r="V1351" s="134"/>
      <c r="W1351" s="134"/>
    </row>
    <row r="1352" spans="2:23" x14ac:dyDescent="0.25">
      <c r="B1352" s="128" t="s">
        <v>311</v>
      </c>
      <c r="D1352" s="128" t="s">
        <v>127</v>
      </c>
      <c r="O1352" s="127" t="s">
        <v>168</v>
      </c>
      <c r="P1352" s="138"/>
      <c r="Q1352" s="138"/>
      <c r="R1352" s="132">
        <v>-370586.42000000004</v>
      </c>
    </row>
    <row r="1353" spans="2:23" x14ac:dyDescent="0.25">
      <c r="O1353" s="134"/>
      <c r="P1353" s="134"/>
      <c r="Q1353" s="134"/>
      <c r="R1353" s="134"/>
    </row>
    <row r="1354" spans="2:23" x14ac:dyDescent="0.25">
      <c r="B1354" s="129" t="s">
        <v>451</v>
      </c>
    </row>
    <row r="1356" spans="2:23" ht="24" customHeight="1" x14ac:dyDescent="0.25">
      <c r="B1356" s="161" t="s">
        <v>641</v>
      </c>
      <c r="C1356" s="151"/>
      <c r="D1356" s="151"/>
      <c r="E1356" s="151"/>
      <c r="F1356" s="151"/>
      <c r="G1356" s="151"/>
      <c r="H1356" s="151"/>
      <c r="I1356" s="151"/>
      <c r="J1356" s="151"/>
      <c r="K1356" s="151"/>
      <c r="L1356" s="151"/>
      <c r="M1356" s="151"/>
      <c r="N1356" s="151"/>
      <c r="O1356" s="151"/>
      <c r="P1356" s="151"/>
      <c r="Q1356" s="151"/>
      <c r="R1356" s="151"/>
      <c r="S1356" s="151"/>
      <c r="T1356" s="151"/>
      <c r="U1356" s="151"/>
      <c r="V1356" s="151"/>
      <c r="W1356" s="151"/>
    </row>
    <row r="1357" spans="2:23" ht="18" x14ac:dyDescent="0.25">
      <c r="B1357" s="124" t="s">
        <v>310</v>
      </c>
      <c r="S1357" s="150" t="s">
        <v>1289</v>
      </c>
      <c r="T1357" s="151"/>
      <c r="U1357" s="151"/>
      <c r="V1357" s="151"/>
      <c r="W1357" s="151"/>
    </row>
    <row r="1358" spans="2:23" ht="15.75" thickBot="1" x14ac:dyDescent="0.3">
      <c r="B1358" s="125" t="s">
        <v>431</v>
      </c>
      <c r="C1358" s="139"/>
      <c r="D1358" s="139"/>
      <c r="E1358" s="139"/>
      <c r="F1358" s="139"/>
      <c r="G1358" s="139"/>
      <c r="H1358" s="139"/>
      <c r="I1358" s="139"/>
      <c r="J1358" s="139"/>
      <c r="K1358" s="139" t="s">
        <v>135</v>
      </c>
      <c r="L1358" s="139"/>
      <c r="M1358" s="139"/>
      <c r="N1358" s="139"/>
      <c r="O1358" s="139"/>
      <c r="P1358" s="139" t="s">
        <v>432</v>
      </c>
      <c r="Q1358" s="139" t="s">
        <v>433</v>
      </c>
      <c r="R1358" s="139"/>
      <c r="S1358" s="152" t="s">
        <v>136</v>
      </c>
      <c r="T1358" s="153"/>
      <c r="U1358" s="153"/>
      <c r="V1358" s="153"/>
      <c r="W1358" s="153"/>
    </row>
    <row r="1359" spans="2:23" ht="15.75" thickTop="1" x14ac:dyDescent="0.25">
      <c r="B1359" s="126"/>
      <c r="C1359" s="126"/>
      <c r="D1359" s="126"/>
      <c r="E1359" s="126"/>
      <c r="F1359" s="126"/>
      <c r="G1359" s="126"/>
      <c r="H1359" s="126"/>
      <c r="I1359" s="126"/>
      <c r="J1359" s="126"/>
      <c r="K1359" s="126"/>
      <c r="L1359" s="126"/>
      <c r="M1359" s="126"/>
      <c r="N1359" s="126"/>
      <c r="O1359" s="126"/>
      <c r="P1359" s="126"/>
      <c r="Q1359" s="126"/>
      <c r="R1359" s="126"/>
      <c r="S1359" s="126"/>
      <c r="T1359" s="126"/>
      <c r="U1359" s="126"/>
      <c r="V1359" s="126"/>
      <c r="W1359" s="126"/>
    </row>
    <row r="1360" spans="2:23" ht="15.75" x14ac:dyDescent="0.25">
      <c r="B1360" s="141" t="s">
        <v>311</v>
      </c>
      <c r="F1360" s="141" t="s">
        <v>128</v>
      </c>
    </row>
    <row r="1362" spans="2:23" x14ac:dyDescent="0.25">
      <c r="B1362" s="138"/>
      <c r="C1362" s="127" t="s">
        <v>173</v>
      </c>
      <c r="D1362" s="138"/>
      <c r="E1362" s="127" t="s">
        <v>312</v>
      </c>
      <c r="F1362" s="138"/>
      <c r="G1362" s="138"/>
      <c r="H1362" s="138"/>
      <c r="I1362" s="127" t="s">
        <v>174</v>
      </c>
      <c r="J1362" s="138"/>
      <c r="K1362" s="138"/>
      <c r="L1362" s="127" t="s">
        <v>175</v>
      </c>
      <c r="M1362" s="138"/>
      <c r="N1362" s="138"/>
      <c r="O1362" s="138"/>
      <c r="P1362" s="127" t="s">
        <v>176</v>
      </c>
      <c r="Q1362" s="138"/>
      <c r="R1362" s="138"/>
      <c r="S1362" s="138"/>
      <c r="T1362" s="137" t="s">
        <v>177</v>
      </c>
      <c r="U1362" s="138"/>
      <c r="V1362" s="154" t="s">
        <v>313</v>
      </c>
      <c r="W1362" s="155"/>
    </row>
    <row r="1363" spans="2:23" x14ac:dyDescent="0.25">
      <c r="B1363" s="134"/>
      <c r="C1363" s="134"/>
      <c r="D1363" s="134"/>
      <c r="E1363" s="134"/>
      <c r="F1363" s="134"/>
      <c r="G1363" s="134"/>
      <c r="H1363" s="134"/>
      <c r="I1363" s="134"/>
      <c r="J1363" s="134"/>
      <c r="K1363" s="134"/>
      <c r="L1363" s="134"/>
      <c r="M1363" s="134"/>
      <c r="N1363" s="134"/>
      <c r="O1363" s="134"/>
      <c r="P1363" s="134"/>
      <c r="Q1363" s="134"/>
      <c r="R1363" s="134"/>
      <c r="S1363" s="134"/>
      <c r="T1363" s="134"/>
      <c r="U1363" s="134"/>
      <c r="V1363" s="134"/>
      <c r="W1363" s="134"/>
    </row>
    <row r="1364" spans="2:23" x14ac:dyDescent="0.25">
      <c r="B1364" s="131" t="s">
        <v>139</v>
      </c>
    </row>
    <row r="1366" spans="2:23" x14ac:dyDescent="0.25">
      <c r="B1366" s="128" t="s">
        <v>262</v>
      </c>
      <c r="E1366" s="128" t="s">
        <v>384</v>
      </c>
    </row>
    <row r="1367" spans="2:23" x14ac:dyDescent="0.25">
      <c r="C1367" s="129" t="s">
        <v>714</v>
      </c>
      <c r="E1367" s="129" t="s">
        <v>1290</v>
      </c>
      <c r="I1367" s="129" t="s">
        <v>375</v>
      </c>
      <c r="L1367" s="129" t="s">
        <v>804</v>
      </c>
      <c r="P1367" s="129" t="s">
        <v>1291</v>
      </c>
      <c r="T1367" s="135">
        <v>25234.34</v>
      </c>
      <c r="V1367" s="156">
        <v>0</v>
      </c>
      <c r="W1367" s="151"/>
    </row>
    <row r="1368" spans="2:23" x14ac:dyDescent="0.25">
      <c r="C1368" s="129" t="s">
        <v>1292</v>
      </c>
      <c r="E1368" s="129" t="s">
        <v>1293</v>
      </c>
      <c r="I1368" s="129" t="s">
        <v>375</v>
      </c>
      <c r="L1368" s="129" t="s">
        <v>804</v>
      </c>
      <c r="P1368" s="129" t="s">
        <v>1294</v>
      </c>
      <c r="T1368" s="135">
        <v>25442.03</v>
      </c>
      <c r="V1368" s="156">
        <v>0</v>
      </c>
      <c r="W1368" s="151"/>
    </row>
    <row r="1369" spans="2:23" x14ac:dyDescent="0.25">
      <c r="C1369" s="129" t="s">
        <v>1135</v>
      </c>
      <c r="E1369" s="129" t="s">
        <v>1295</v>
      </c>
      <c r="I1369" s="129" t="s">
        <v>375</v>
      </c>
      <c r="L1369" s="129" t="s">
        <v>804</v>
      </c>
      <c r="P1369" s="129" t="s">
        <v>1296</v>
      </c>
      <c r="T1369" s="135">
        <v>25407.41</v>
      </c>
      <c r="V1369" s="156">
        <v>0</v>
      </c>
      <c r="W1369" s="151"/>
    </row>
    <row r="1370" spans="2:23" x14ac:dyDescent="0.25">
      <c r="B1370" s="128" t="s">
        <v>262</v>
      </c>
      <c r="E1370" s="128" t="s">
        <v>384</v>
      </c>
      <c r="S1370" s="160">
        <v>76083.78</v>
      </c>
      <c r="T1370" s="151"/>
      <c r="U1370" s="160">
        <v>0</v>
      </c>
      <c r="V1370" s="151"/>
      <c r="W1370" s="151"/>
    </row>
    <row r="1372" spans="2:23" x14ac:dyDescent="0.25">
      <c r="B1372" s="128" t="s">
        <v>266</v>
      </c>
      <c r="E1372" s="128" t="s">
        <v>404</v>
      </c>
    </row>
    <row r="1373" spans="2:23" x14ac:dyDescent="0.25">
      <c r="C1373" s="129" t="s">
        <v>1260</v>
      </c>
      <c r="E1373" s="129" t="s">
        <v>1261</v>
      </c>
      <c r="I1373" s="129" t="s">
        <v>387</v>
      </c>
      <c r="L1373" s="129" t="s">
        <v>265</v>
      </c>
      <c r="P1373" s="129" t="s">
        <v>1297</v>
      </c>
      <c r="T1373" s="135">
        <v>35727.14</v>
      </c>
      <c r="V1373" s="156">
        <v>0</v>
      </c>
      <c r="W1373" s="151"/>
    </row>
    <row r="1374" spans="2:23" x14ac:dyDescent="0.25">
      <c r="C1374" s="129" t="s">
        <v>1263</v>
      </c>
      <c r="E1374" s="129" t="s">
        <v>1264</v>
      </c>
      <c r="I1374" s="129" t="s">
        <v>387</v>
      </c>
      <c r="L1374" s="129" t="s">
        <v>265</v>
      </c>
      <c r="P1374" s="129" t="s">
        <v>1298</v>
      </c>
      <c r="T1374" s="135">
        <v>35507.980000000003</v>
      </c>
      <c r="V1374" s="156">
        <v>0</v>
      </c>
      <c r="W1374" s="151"/>
    </row>
    <row r="1375" spans="2:23" x14ac:dyDescent="0.25">
      <c r="C1375" s="129" t="s">
        <v>961</v>
      </c>
      <c r="E1375" s="129" t="s">
        <v>1266</v>
      </c>
      <c r="I1375" s="129" t="s">
        <v>387</v>
      </c>
      <c r="L1375" s="129" t="s">
        <v>265</v>
      </c>
      <c r="P1375" s="129" t="s">
        <v>1299</v>
      </c>
      <c r="T1375" s="135">
        <v>33866.67</v>
      </c>
      <c r="V1375" s="156">
        <v>0</v>
      </c>
      <c r="W1375" s="151"/>
    </row>
    <row r="1376" spans="2:23" x14ac:dyDescent="0.25">
      <c r="C1376" s="129" t="s">
        <v>691</v>
      </c>
      <c r="E1376" s="129" t="s">
        <v>1268</v>
      </c>
      <c r="I1376" s="129" t="s">
        <v>387</v>
      </c>
      <c r="L1376" s="129" t="s">
        <v>265</v>
      </c>
      <c r="P1376" s="129" t="s">
        <v>1300</v>
      </c>
      <c r="T1376" s="135">
        <v>23466.43</v>
      </c>
      <c r="V1376" s="156">
        <v>0</v>
      </c>
      <c r="W1376" s="151"/>
    </row>
    <row r="1377" spans="2:23" x14ac:dyDescent="0.25">
      <c r="C1377" s="129" t="s">
        <v>1270</v>
      </c>
      <c r="E1377" s="129" t="s">
        <v>1271</v>
      </c>
      <c r="I1377" s="129" t="s">
        <v>387</v>
      </c>
      <c r="L1377" s="129" t="s">
        <v>265</v>
      </c>
      <c r="P1377" s="129" t="s">
        <v>1300</v>
      </c>
      <c r="T1377" s="135">
        <v>23974.629999999997</v>
      </c>
      <c r="V1377" s="156">
        <v>0</v>
      </c>
      <c r="W1377" s="151"/>
    </row>
    <row r="1378" spans="2:23" x14ac:dyDescent="0.25">
      <c r="C1378" s="129" t="s">
        <v>1227</v>
      </c>
      <c r="E1378" s="129" t="s">
        <v>1272</v>
      </c>
      <c r="I1378" s="129" t="s">
        <v>315</v>
      </c>
      <c r="P1378" s="129" t="s">
        <v>1273</v>
      </c>
      <c r="T1378" s="135">
        <v>23940.16</v>
      </c>
      <c r="V1378" s="156">
        <v>0</v>
      </c>
      <c r="W1378" s="151"/>
    </row>
    <row r="1379" spans="2:23" x14ac:dyDescent="0.25">
      <c r="B1379" s="128" t="s">
        <v>266</v>
      </c>
      <c r="E1379" s="128" t="s">
        <v>404</v>
      </c>
      <c r="S1379" s="160">
        <v>176483.01</v>
      </c>
      <c r="T1379" s="151"/>
      <c r="U1379" s="160">
        <v>0</v>
      </c>
      <c r="V1379" s="151"/>
      <c r="W1379" s="151"/>
    </row>
    <row r="1381" spans="2:23" x14ac:dyDescent="0.25">
      <c r="B1381" s="128" t="s">
        <v>273</v>
      </c>
      <c r="E1381" s="128" t="s">
        <v>314</v>
      </c>
    </row>
    <row r="1382" spans="2:23" x14ac:dyDescent="0.25">
      <c r="C1382" s="129" t="s">
        <v>455</v>
      </c>
      <c r="E1382" s="129" t="s">
        <v>1301</v>
      </c>
      <c r="I1382" s="129" t="s">
        <v>315</v>
      </c>
      <c r="L1382" s="129" t="s">
        <v>804</v>
      </c>
      <c r="P1382" s="129" t="s">
        <v>1302</v>
      </c>
      <c r="T1382" s="135">
        <v>313.41999999999996</v>
      </c>
      <c r="V1382" s="156">
        <v>0</v>
      </c>
      <c r="W1382" s="151"/>
    </row>
    <row r="1383" spans="2:23" x14ac:dyDescent="0.25">
      <c r="B1383" s="128" t="s">
        <v>273</v>
      </c>
      <c r="E1383" s="128" t="s">
        <v>314</v>
      </c>
      <c r="S1383" s="160">
        <v>313.41999999999996</v>
      </c>
      <c r="T1383" s="151"/>
      <c r="U1383" s="160">
        <v>0</v>
      </c>
      <c r="V1383" s="151"/>
      <c r="W1383" s="151"/>
    </row>
    <row r="1384" spans="2:23" x14ac:dyDescent="0.25"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</row>
    <row r="1385" spans="2:23" x14ac:dyDescent="0.25">
      <c r="B1385" s="134"/>
      <c r="C1385" s="134"/>
      <c r="D1385" s="134"/>
      <c r="E1385" s="134"/>
      <c r="F1385" s="134"/>
      <c r="G1385" s="134"/>
      <c r="H1385" s="134"/>
      <c r="I1385" s="134"/>
      <c r="J1385" s="134"/>
      <c r="K1385" s="134"/>
      <c r="L1385" s="134"/>
      <c r="M1385" s="134"/>
      <c r="N1385" s="134"/>
      <c r="O1385" s="134"/>
      <c r="P1385" s="134"/>
      <c r="Q1385" s="134"/>
      <c r="R1385" s="134"/>
      <c r="S1385" s="158">
        <v>252880.21000000002</v>
      </c>
      <c r="T1385" s="159"/>
      <c r="U1385" s="158">
        <v>0</v>
      </c>
      <c r="V1385" s="159"/>
      <c r="W1385" s="159"/>
    </row>
    <row r="1386" spans="2:23" x14ac:dyDescent="0.25">
      <c r="B1386" s="138"/>
      <c r="C1386" s="138"/>
      <c r="D1386" s="127" t="s">
        <v>316</v>
      </c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2">
        <v>252880.21000000002</v>
      </c>
      <c r="S1386" s="138"/>
      <c r="T1386" s="138"/>
      <c r="U1386" s="138"/>
      <c r="V1386" s="138"/>
      <c r="W1386" s="138"/>
    </row>
    <row r="1387" spans="2:23" x14ac:dyDescent="0.25">
      <c r="B1387" s="134"/>
      <c r="C1387" s="134"/>
      <c r="D1387" s="134"/>
      <c r="E1387" s="134"/>
      <c r="F1387" s="134"/>
      <c r="G1387" s="134"/>
      <c r="H1387" s="134"/>
      <c r="I1387" s="134"/>
      <c r="J1387" s="134"/>
      <c r="K1387" s="134"/>
      <c r="L1387" s="134"/>
      <c r="M1387" s="134"/>
      <c r="N1387" s="134"/>
      <c r="O1387" s="134"/>
      <c r="P1387" s="134"/>
      <c r="Q1387" s="134"/>
      <c r="R1387" s="134"/>
      <c r="S1387" s="134"/>
      <c r="T1387" s="134"/>
      <c r="U1387" s="134"/>
      <c r="V1387" s="134"/>
      <c r="W1387" s="134"/>
    </row>
    <row r="1388" spans="2:23" x14ac:dyDescent="0.25">
      <c r="B1388" s="128" t="s">
        <v>311</v>
      </c>
      <c r="D1388" s="128" t="s">
        <v>128</v>
      </c>
      <c r="O1388" s="127" t="s">
        <v>168</v>
      </c>
      <c r="P1388" s="138"/>
      <c r="Q1388" s="138"/>
      <c r="R1388" s="132">
        <v>-252880.21000000002</v>
      </c>
    </row>
    <row r="1389" spans="2:23" x14ac:dyDescent="0.25">
      <c r="O1389" s="134"/>
      <c r="P1389" s="134"/>
      <c r="Q1389" s="134"/>
      <c r="R1389" s="134"/>
    </row>
    <row r="1390" spans="2:23" x14ac:dyDescent="0.25">
      <c r="B1390" s="129" t="s">
        <v>451</v>
      </c>
    </row>
    <row r="1392" spans="2:23" ht="24" customHeight="1" x14ac:dyDescent="0.25">
      <c r="B1392" s="161" t="s">
        <v>641</v>
      </c>
      <c r="C1392" s="151"/>
      <c r="D1392" s="151"/>
      <c r="E1392" s="151"/>
      <c r="F1392" s="151"/>
      <c r="G1392" s="151"/>
      <c r="H1392" s="151"/>
      <c r="I1392" s="151"/>
      <c r="J1392" s="151"/>
      <c r="K1392" s="151"/>
      <c r="L1392" s="151"/>
      <c r="M1392" s="151"/>
      <c r="N1392" s="151"/>
      <c r="O1392" s="151"/>
      <c r="P1392" s="151"/>
      <c r="Q1392" s="151"/>
      <c r="R1392" s="151"/>
      <c r="S1392" s="151"/>
      <c r="T1392" s="151"/>
      <c r="U1392" s="151"/>
      <c r="V1392" s="151"/>
      <c r="W1392" s="151"/>
    </row>
    <row r="1393" spans="2:23" ht="18" x14ac:dyDescent="0.25">
      <c r="B1393" s="124" t="s">
        <v>310</v>
      </c>
      <c r="S1393" s="150" t="s">
        <v>1303</v>
      </c>
      <c r="T1393" s="151"/>
      <c r="U1393" s="151"/>
      <c r="V1393" s="151"/>
      <c r="W1393" s="151"/>
    </row>
    <row r="1394" spans="2:23" ht="15.75" thickBot="1" x14ac:dyDescent="0.3">
      <c r="B1394" s="125" t="s">
        <v>431</v>
      </c>
      <c r="C1394" s="139"/>
      <c r="D1394" s="139"/>
      <c r="E1394" s="139"/>
      <c r="F1394" s="139"/>
      <c r="G1394" s="139"/>
      <c r="H1394" s="139"/>
      <c r="I1394" s="139"/>
      <c r="J1394" s="139"/>
      <c r="K1394" s="139" t="s">
        <v>135</v>
      </c>
      <c r="L1394" s="139"/>
      <c r="M1394" s="139"/>
      <c r="N1394" s="139"/>
      <c r="O1394" s="139"/>
      <c r="P1394" s="139" t="s">
        <v>432</v>
      </c>
      <c r="Q1394" s="139" t="s">
        <v>433</v>
      </c>
      <c r="R1394" s="139"/>
      <c r="S1394" s="152" t="s">
        <v>136</v>
      </c>
      <c r="T1394" s="153"/>
      <c r="U1394" s="153"/>
      <c r="V1394" s="153"/>
      <c r="W1394" s="153"/>
    </row>
    <row r="1395" spans="2:23" ht="15.75" thickTop="1" x14ac:dyDescent="0.25">
      <c r="B1395" s="126"/>
      <c r="C1395" s="126"/>
      <c r="D1395" s="126"/>
      <c r="E1395" s="126"/>
      <c r="F1395" s="126"/>
      <c r="G1395" s="126"/>
      <c r="H1395" s="126"/>
      <c r="I1395" s="126"/>
      <c r="J1395" s="126"/>
      <c r="K1395" s="126"/>
      <c r="L1395" s="126"/>
      <c r="M1395" s="126"/>
      <c r="N1395" s="126"/>
      <c r="O1395" s="126"/>
      <c r="P1395" s="126"/>
      <c r="Q1395" s="126"/>
      <c r="R1395" s="126"/>
      <c r="S1395" s="126"/>
      <c r="T1395" s="126"/>
      <c r="U1395" s="126"/>
      <c r="V1395" s="126"/>
      <c r="W1395" s="126"/>
    </row>
    <row r="1396" spans="2:23" ht="15.75" x14ac:dyDescent="0.25">
      <c r="B1396" s="141" t="s">
        <v>311</v>
      </c>
      <c r="F1396" s="141" t="s">
        <v>129</v>
      </c>
    </row>
    <row r="1398" spans="2:23" x14ac:dyDescent="0.25">
      <c r="B1398" s="138"/>
      <c r="C1398" s="127" t="s">
        <v>173</v>
      </c>
      <c r="D1398" s="138"/>
      <c r="E1398" s="127" t="s">
        <v>312</v>
      </c>
      <c r="F1398" s="138"/>
      <c r="G1398" s="138"/>
      <c r="H1398" s="138"/>
      <c r="I1398" s="127" t="s">
        <v>174</v>
      </c>
      <c r="J1398" s="138"/>
      <c r="K1398" s="138"/>
      <c r="L1398" s="127" t="s">
        <v>175</v>
      </c>
      <c r="M1398" s="138"/>
      <c r="N1398" s="138"/>
      <c r="O1398" s="138"/>
      <c r="P1398" s="127" t="s">
        <v>176</v>
      </c>
      <c r="Q1398" s="138"/>
      <c r="R1398" s="138"/>
      <c r="S1398" s="138"/>
      <c r="T1398" s="137" t="s">
        <v>177</v>
      </c>
      <c r="U1398" s="138"/>
      <c r="V1398" s="154" t="s">
        <v>313</v>
      </c>
      <c r="W1398" s="155"/>
    </row>
    <row r="1399" spans="2:23" x14ac:dyDescent="0.25">
      <c r="B1399" s="134"/>
      <c r="C1399" s="134"/>
      <c r="D1399" s="134"/>
      <c r="E1399" s="134"/>
      <c r="F1399" s="134"/>
      <c r="G1399" s="134"/>
      <c r="H1399" s="134"/>
      <c r="I1399" s="134"/>
      <c r="J1399" s="134"/>
      <c r="K1399" s="134"/>
      <c r="L1399" s="134"/>
      <c r="M1399" s="134"/>
      <c r="N1399" s="134"/>
      <c r="O1399" s="134"/>
      <c r="P1399" s="134"/>
      <c r="Q1399" s="134"/>
      <c r="R1399" s="134"/>
      <c r="S1399" s="134"/>
      <c r="T1399" s="134"/>
      <c r="U1399" s="134"/>
      <c r="V1399" s="134"/>
      <c r="W1399" s="134"/>
    </row>
    <row r="1400" spans="2:23" x14ac:dyDescent="0.25">
      <c r="B1400" s="131" t="s">
        <v>139</v>
      </c>
    </row>
    <row r="1402" spans="2:23" x14ac:dyDescent="0.25">
      <c r="B1402" s="128" t="s">
        <v>266</v>
      </c>
      <c r="E1402" s="128" t="s">
        <v>404</v>
      </c>
    </row>
    <row r="1403" spans="2:23" x14ac:dyDescent="0.25">
      <c r="C1403" s="129" t="s">
        <v>1260</v>
      </c>
      <c r="E1403" s="129" t="s">
        <v>1261</v>
      </c>
      <c r="I1403" s="129" t="s">
        <v>387</v>
      </c>
      <c r="L1403" s="129" t="s">
        <v>265</v>
      </c>
      <c r="P1403" s="129" t="s">
        <v>1304</v>
      </c>
      <c r="T1403" s="135">
        <v>6908</v>
      </c>
      <c r="V1403" s="156">
        <v>0</v>
      </c>
      <c r="W1403" s="151"/>
    </row>
    <row r="1404" spans="2:23" x14ac:dyDescent="0.25">
      <c r="C1404" s="129" t="s">
        <v>1263</v>
      </c>
      <c r="E1404" s="129" t="s">
        <v>1264</v>
      </c>
      <c r="I1404" s="129" t="s">
        <v>387</v>
      </c>
      <c r="L1404" s="129" t="s">
        <v>265</v>
      </c>
      <c r="P1404" s="129" t="s">
        <v>1305</v>
      </c>
      <c r="T1404" s="135">
        <v>6907.99</v>
      </c>
      <c r="V1404" s="156">
        <v>0</v>
      </c>
      <c r="W1404" s="151"/>
    </row>
    <row r="1405" spans="2:23" x14ac:dyDescent="0.25">
      <c r="C1405" s="129" t="s">
        <v>961</v>
      </c>
      <c r="E1405" s="129" t="s">
        <v>1266</v>
      </c>
      <c r="I1405" s="129" t="s">
        <v>387</v>
      </c>
      <c r="L1405" s="129" t="s">
        <v>265</v>
      </c>
      <c r="P1405" s="129" t="s">
        <v>1306</v>
      </c>
      <c r="T1405" s="135">
        <v>6908</v>
      </c>
      <c r="V1405" s="156">
        <v>0</v>
      </c>
      <c r="W1405" s="151"/>
    </row>
    <row r="1406" spans="2:23" x14ac:dyDescent="0.25">
      <c r="C1406" s="129" t="s">
        <v>691</v>
      </c>
      <c r="E1406" s="129" t="s">
        <v>1268</v>
      </c>
      <c r="I1406" s="129" t="s">
        <v>387</v>
      </c>
      <c r="L1406" s="129" t="s">
        <v>265</v>
      </c>
      <c r="P1406" s="129" t="s">
        <v>1307</v>
      </c>
      <c r="T1406" s="135">
        <v>10045.89</v>
      </c>
      <c r="V1406" s="156">
        <v>0</v>
      </c>
      <c r="W1406" s="151"/>
    </row>
    <row r="1407" spans="2:23" x14ac:dyDescent="0.25">
      <c r="C1407" s="129" t="s">
        <v>1270</v>
      </c>
      <c r="E1407" s="129" t="s">
        <v>1271</v>
      </c>
      <c r="I1407" s="129" t="s">
        <v>387</v>
      </c>
      <c r="L1407" s="129" t="s">
        <v>265</v>
      </c>
      <c r="P1407" s="129" t="s">
        <v>1307</v>
      </c>
      <c r="T1407" s="135">
        <v>7033.6</v>
      </c>
      <c r="V1407" s="156">
        <v>0</v>
      </c>
      <c r="W1407" s="151"/>
    </row>
    <row r="1408" spans="2:23" x14ac:dyDescent="0.25">
      <c r="C1408" s="129" t="s">
        <v>1227</v>
      </c>
      <c r="E1408" s="129" t="s">
        <v>1272</v>
      </c>
      <c r="I1408" s="129" t="s">
        <v>315</v>
      </c>
      <c r="P1408" s="129" t="s">
        <v>1273</v>
      </c>
      <c r="T1408" s="135">
        <v>14161.8</v>
      </c>
      <c r="V1408" s="156">
        <v>0</v>
      </c>
      <c r="W1408" s="151"/>
    </row>
    <row r="1409" spans="2:23" x14ac:dyDescent="0.25">
      <c r="B1409" s="128" t="s">
        <v>266</v>
      </c>
      <c r="E1409" s="128" t="s">
        <v>404</v>
      </c>
      <c r="S1409" s="160">
        <v>51965.279999999999</v>
      </c>
      <c r="T1409" s="151"/>
      <c r="U1409" s="160">
        <v>0</v>
      </c>
      <c r="V1409" s="151"/>
      <c r="W1409" s="151"/>
    </row>
    <row r="1410" spans="2:23" x14ac:dyDescent="0.25"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</row>
    <row r="1411" spans="2:23" x14ac:dyDescent="0.25">
      <c r="B1411" s="134"/>
      <c r="C1411" s="134"/>
      <c r="D1411" s="134"/>
      <c r="E1411" s="134"/>
      <c r="F1411" s="134"/>
      <c r="G1411" s="134"/>
      <c r="H1411" s="134"/>
      <c r="I1411" s="134"/>
      <c r="J1411" s="134"/>
      <c r="K1411" s="134"/>
      <c r="L1411" s="134"/>
      <c r="M1411" s="134"/>
      <c r="N1411" s="134"/>
      <c r="O1411" s="134"/>
      <c r="P1411" s="134"/>
      <c r="Q1411" s="134"/>
      <c r="R1411" s="134"/>
      <c r="S1411" s="158">
        <v>51965.279999999999</v>
      </c>
      <c r="T1411" s="159"/>
      <c r="U1411" s="158">
        <v>0</v>
      </c>
      <c r="V1411" s="159"/>
      <c r="W1411" s="159"/>
    </row>
    <row r="1412" spans="2:23" x14ac:dyDescent="0.25">
      <c r="B1412" s="138"/>
      <c r="C1412" s="138"/>
      <c r="D1412" s="127" t="s">
        <v>316</v>
      </c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2">
        <v>51965.279999999999</v>
      </c>
      <c r="S1412" s="138"/>
      <c r="T1412" s="138"/>
      <c r="U1412" s="138"/>
      <c r="V1412" s="138"/>
      <c r="W1412" s="138"/>
    </row>
    <row r="1413" spans="2:23" x14ac:dyDescent="0.25">
      <c r="B1413" s="134"/>
      <c r="C1413" s="134"/>
      <c r="D1413" s="134"/>
      <c r="E1413" s="134"/>
      <c r="F1413" s="134"/>
      <c r="G1413" s="134"/>
      <c r="H1413" s="134"/>
      <c r="I1413" s="134"/>
      <c r="J1413" s="134"/>
      <c r="K1413" s="134"/>
      <c r="L1413" s="134"/>
      <c r="M1413" s="134"/>
      <c r="N1413" s="134"/>
      <c r="O1413" s="134"/>
      <c r="P1413" s="134"/>
      <c r="Q1413" s="134"/>
      <c r="R1413" s="134"/>
      <c r="S1413" s="134"/>
      <c r="T1413" s="134"/>
      <c r="U1413" s="134"/>
      <c r="V1413" s="134"/>
      <c r="W1413" s="134"/>
    </row>
    <row r="1414" spans="2:23" x14ac:dyDescent="0.25">
      <c r="B1414" s="128" t="s">
        <v>311</v>
      </c>
      <c r="D1414" s="128" t="s">
        <v>129</v>
      </c>
      <c r="O1414" s="127" t="s">
        <v>168</v>
      </c>
      <c r="P1414" s="138"/>
      <c r="Q1414" s="138"/>
      <c r="R1414" s="132">
        <v>-51965.279999999999</v>
      </c>
    </row>
    <row r="1415" spans="2:23" x14ac:dyDescent="0.25">
      <c r="O1415" s="134"/>
      <c r="P1415" s="134"/>
      <c r="Q1415" s="134"/>
      <c r="R1415" s="134"/>
    </row>
    <row r="1416" spans="2:23" x14ac:dyDescent="0.25">
      <c r="B1416" s="129" t="s">
        <v>451</v>
      </c>
    </row>
    <row r="1418" spans="2:23" ht="24" customHeight="1" x14ac:dyDescent="0.25">
      <c r="B1418" s="161" t="s">
        <v>641</v>
      </c>
      <c r="C1418" s="151"/>
      <c r="D1418" s="151"/>
      <c r="E1418" s="151"/>
      <c r="F1418" s="151"/>
      <c r="G1418" s="151"/>
      <c r="H1418" s="151"/>
      <c r="I1418" s="151"/>
      <c r="J1418" s="151"/>
      <c r="K1418" s="151"/>
      <c r="L1418" s="151"/>
      <c r="M1418" s="151"/>
      <c r="N1418" s="151"/>
      <c r="O1418" s="151"/>
      <c r="P1418" s="151"/>
      <c r="Q1418" s="151"/>
      <c r="R1418" s="151"/>
      <c r="S1418" s="151"/>
      <c r="T1418" s="151"/>
      <c r="U1418" s="151"/>
      <c r="V1418" s="151"/>
      <c r="W1418" s="151"/>
    </row>
    <row r="1419" spans="2:23" ht="18" x14ac:dyDescent="0.25">
      <c r="B1419" s="124" t="s">
        <v>310</v>
      </c>
      <c r="S1419" s="150" t="s">
        <v>1308</v>
      </c>
      <c r="T1419" s="151"/>
      <c r="U1419" s="151"/>
      <c r="V1419" s="151"/>
      <c r="W1419" s="151"/>
    </row>
    <row r="1420" spans="2:23" ht="15.75" thickBot="1" x14ac:dyDescent="0.3">
      <c r="B1420" s="125" t="s">
        <v>431</v>
      </c>
      <c r="C1420" s="139"/>
      <c r="D1420" s="139"/>
      <c r="E1420" s="139"/>
      <c r="F1420" s="139"/>
      <c r="G1420" s="139"/>
      <c r="H1420" s="139"/>
      <c r="I1420" s="139"/>
      <c r="J1420" s="139"/>
      <c r="K1420" s="139" t="s">
        <v>135</v>
      </c>
      <c r="L1420" s="139"/>
      <c r="M1420" s="139"/>
      <c r="N1420" s="139"/>
      <c r="O1420" s="139"/>
      <c r="P1420" s="139" t="s">
        <v>432</v>
      </c>
      <c r="Q1420" s="139" t="s">
        <v>433</v>
      </c>
      <c r="R1420" s="139"/>
      <c r="S1420" s="152" t="s">
        <v>136</v>
      </c>
      <c r="T1420" s="153"/>
      <c r="U1420" s="153"/>
      <c r="V1420" s="153"/>
      <c r="W1420" s="153"/>
    </row>
    <row r="1421" spans="2:23" ht="15.75" thickTop="1" x14ac:dyDescent="0.25"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6"/>
      <c r="M1421" s="126"/>
      <c r="N1421" s="126"/>
      <c r="O1421" s="126"/>
      <c r="P1421" s="126"/>
      <c r="Q1421" s="126"/>
      <c r="R1421" s="126"/>
      <c r="S1421" s="126"/>
      <c r="T1421" s="126"/>
      <c r="U1421" s="126"/>
      <c r="V1421" s="126"/>
      <c r="W1421" s="126"/>
    </row>
    <row r="1422" spans="2:23" ht="15.75" x14ac:dyDescent="0.25">
      <c r="B1422" s="141" t="s">
        <v>311</v>
      </c>
      <c r="F1422" s="141" t="s">
        <v>13</v>
      </c>
    </row>
    <row r="1424" spans="2:23" x14ac:dyDescent="0.25">
      <c r="B1424" s="138"/>
      <c r="C1424" s="127" t="s">
        <v>173</v>
      </c>
      <c r="D1424" s="138"/>
      <c r="E1424" s="127" t="s">
        <v>312</v>
      </c>
      <c r="F1424" s="138"/>
      <c r="G1424" s="138"/>
      <c r="H1424" s="138"/>
      <c r="I1424" s="127" t="s">
        <v>174</v>
      </c>
      <c r="J1424" s="138"/>
      <c r="K1424" s="138"/>
      <c r="L1424" s="127" t="s">
        <v>175</v>
      </c>
      <c r="M1424" s="138"/>
      <c r="N1424" s="138"/>
      <c r="O1424" s="138"/>
      <c r="P1424" s="127" t="s">
        <v>176</v>
      </c>
      <c r="Q1424" s="138"/>
      <c r="R1424" s="138"/>
      <c r="S1424" s="138"/>
      <c r="T1424" s="137" t="s">
        <v>177</v>
      </c>
      <c r="U1424" s="138"/>
      <c r="V1424" s="154" t="s">
        <v>313</v>
      </c>
      <c r="W1424" s="155"/>
    </row>
    <row r="1425" spans="2:23" x14ac:dyDescent="0.25">
      <c r="B1425" s="134"/>
      <c r="C1425" s="134"/>
      <c r="D1425" s="134"/>
      <c r="E1425" s="134"/>
      <c r="F1425" s="134"/>
      <c r="G1425" s="134"/>
      <c r="H1425" s="134"/>
      <c r="I1425" s="134"/>
      <c r="J1425" s="134"/>
      <c r="K1425" s="134"/>
      <c r="L1425" s="134"/>
      <c r="M1425" s="134"/>
      <c r="N1425" s="134"/>
      <c r="O1425" s="134"/>
      <c r="P1425" s="134"/>
      <c r="Q1425" s="134"/>
      <c r="R1425" s="134"/>
      <c r="S1425" s="134"/>
      <c r="T1425" s="134"/>
      <c r="U1425" s="134"/>
      <c r="V1425" s="134"/>
      <c r="W1425" s="134"/>
    </row>
    <row r="1426" spans="2:23" x14ac:dyDescent="0.25">
      <c r="B1426" s="131" t="s">
        <v>139</v>
      </c>
    </row>
    <row r="1428" spans="2:23" x14ac:dyDescent="0.25">
      <c r="B1428" s="128" t="s">
        <v>263</v>
      </c>
      <c r="E1428" s="128" t="s">
        <v>389</v>
      </c>
    </row>
    <row r="1429" spans="2:23" x14ac:dyDescent="0.25">
      <c r="C1429" s="129" t="s">
        <v>1090</v>
      </c>
      <c r="E1429" s="129" t="s">
        <v>1309</v>
      </c>
      <c r="I1429" s="129" t="s">
        <v>387</v>
      </c>
      <c r="L1429" s="129" t="s">
        <v>1310</v>
      </c>
      <c r="P1429" s="129" t="s">
        <v>1311</v>
      </c>
      <c r="T1429" s="135">
        <v>3706</v>
      </c>
      <c r="V1429" s="156">
        <v>0</v>
      </c>
      <c r="W1429" s="151"/>
    </row>
    <row r="1430" spans="2:23" x14ac:dyDescent="0.25">
      <c r="C1430" s="129" t="s">
        <v>1312</v>
      </c>
      <c r="E1430" s="129" t="s">
        <v>1313</v>
      </c>
      <c r="I1430" s="129" t="s">
        <v>387</v>
      </c>
      <c r="L1430" s="129" t="s">
        <v>1310</v>
      </c>
      <c r="P1430" s="129" t="s">
        <v>1314</v>
      </c>
      <c r="T1430" s="135">
        <v>3706</v>
      </c>
      <c r="V1430" s="156">
        <v>0</v>
      </c>
      <c r="W1430" s="151"/>
    </row>
    <row r="1431" spans="2:23" x14ac:dyDescent="0.25">
      <c r="C1431" s="129" t="s">
        <v>1315</v>
      </c>
      <c r="E1431" s="129" t="s">
        <v>1316</v>
      </c>
      <c r="I1431" s="129" t="s">
        <v>387</v>
      </c>
      <c r="L1431" s="129" t="s">
        <v>1310</v>
      </c>
      <c r="P1431" s="129" t="s">
        <v>1317</v>
      </c>
      <c r="T1431" s="135">
        <v>3706</v>
      </c>
      <c r="V1431" s="156">
        <v>0</v>
      </c>
      <c r="W1431" s="151"/>
    </row>
    <row r="1432" spans="2:23" x14ac:dyDescent="0.25">
      <c r="C1432" s="129" t="s">
        <v>1318</v>
      </c>
      <c r="E1432" s="129" t="s">
        <v>1319</v>
      </c>
      <c r="I1432" s="129" t="s">
        <v>387</v>
      </c>
      <c r="L1432" s="129" t="s">
        <v>1310</v>
      </c>
      <c r="P1432" s="129" t="s">
        <v>1320</v>
      </c>
      <c r="T1432" s="135">
        <v>3706</v>
      </c>
      <c r="V1432" s="156">
        <v>0</v>
      </c>
      <c r="W1432" s="151"/>
    </row>
    <row r="1433" spans="2:23" x14ac:dyDescent="0.25">
      <c r="C1433" s="129" t="s">
        <v>463</v>
      </c>
      <c r="E1433" s="129" t="s">
        <v>1321</v>
      </c>
      <c r="I1433" s="129" t="s">
        <v>387</v>
      </c>
      <c r="L1433" s="129" t="s">
        <v>1310</v>
      </c>
      <c r="P1433" s="129" t="s">
        <v>1322</v>
      </c>
      <c r="T1433" s="135">
        <v>3706</v>
      </c>
      <c r="V1433" s="156">
        <v>0</v>
      </c>
      <c r="W1433" s="151"/>
    </row>
    <row r="1434" spans="2:23" x14ac:dyDescent="0.25">
      <c r="B1434" s="128" t="s">
        <v>263</v>
      </c>
      <c r="E1434" s="128" t="s">
        <v>389</v>
      </c>
      <c r="S1434" s="160">
        <v>18530</v>
      </c>
      <c r="T1434" s="151"/>
      <c r="U1434" s="160">
        <v>0</v>
      </c>
      <c r="V1434" s="151"/>
      <c r="W1434" s="151"/>
    </row>
    <row r="1435" spans="2:23" x14ac:dyDescent="0.25"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</row>
    <row r="1436" spans="2:23" x14ac:dyDescent="0.25">
      <c r="B1436" s="134"/>
      <c r="C1436" s="134"/>
      <c r="D1436" s="134"/>
      <c r="E1436" s="134"/>
      <c r="F1436" s="134"/>
      <c r="G1436" s="134"/>
      <c r="H1436" s="134"/>
      <c r="I1436" s="134"/>
      <c r="J1436" s="134"/>
      <c r="K1436" s="134"/>
      <c r="L1436" s="134"/>
      <c r="M1436" s="134"/>
      <c r="N1436" s="134"/>
      <c r="O1436" s="134"/>
      <c r="P1436" s="134"/>
      <c r="Q1436" s="134"/>
      <c r="R1436" s="134"/>
      <c r="S1436" s="158">
        <v>18530</v>
      </c>
      <c r="T1436" s="159"/>
      <c r="U1436" s="158">
        <v>0</v>
      </c>
      <c r="V1436" s="159"/>
      <c r="W1436" s="159"/>
    </row>
    <row r="1437" spans="2:23" x14ac:dyDescent="0.25">
      <c r="B1437" s="138"/>
      <c r="C1437" s="138"/>
      <c r="D1437" s="127" t="s">
        <v>316</v>
      </c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2">
        <v>18530</v>
      </c>
      <c r="S1437" s="138"/>
      <c r="T1437" s="138"/>
      <c r="U1437" s="138"/>
      <c r="V1437" s="138"/>
      <c r="W1437" s="138"/>
    </row>
    <row r="1438" spans="2:23" x14ac:dyDescent="0.25">
      <c r="B1438" s="134"/>
      <c r="C1438" s="134"/>
      <c r="D1438" s="134"/>
      <c r="E1438" s="134"/>
      <c r="F1438" s="134"/>
      <c r="G1438" s="134"/>
      <c r="H1438" s="134"/>
      <c r="I1438" s="134"/>
      <c r="J1438" s="134"/>
      <c r="K1438" s="134"/>
      <c r="L1438" s="134"/>
      <c r="M1438" s="134"/>
      <c r="N1438" s="134"/>
      <c r="O1438" s="134"/>
      <c r="P1438" s="134"/>
      <c r="Q1438" s="134"/>
      <c r="R1438" s="134"/>
      <c r="S1438" s="134"/>
      <c r="T1438" s="134"/>
      <c r="U1438" s="134"/>
      <c r="V1438" s="134"/>
      <c r="W1438" s="134"/>
    </row>
    <row r="1439" spans="2:23" x14ac:dyDescent="0.25">
      <c r="B1439" s="128" t="s">
        <v>311</v>
      </c>
      <c r="D1439" s="128" t="s">
        <v>13</v>
      </c>
      <c r="O1439" s="127" t="s">
        <v>168</v>
      </c>
      <c r="P1439" s="138"/>
      <c r="Q1439" s="138"/>
      <c r="R1439" s="132">
        <v>-18530</v>
      </c>
    </row>
    <row r="1440" spans="2:23" x14ac:dyDescent="0.25">
      <c r="O1440" s="134"/>
      <c r="P1440" s="134"/>
      <c r="Q1440" s="134"/>
      <c r="R1440" s="134"/>
    </row>
    <row r="1441" spans="2:23" x14ac:dyDescent="0.25">
      <c r="B1441" s="129" t="s">
        <v>451</v>
      </c>
    </row>
    <row r="1443" spans="2:23" ht="24" customHeight="1" x14ac:dyDescent="0.25">
      <c r="B1443" s="161" t="s">
        <v>641</v>
      </c>
      <c r="C1443" s="151"/>
      <c r="D1443" s="151"/>
      <c r="E1443" s="151"/>
      <c r="F1443" s="151"/>
      <c r="G1443" s="151"/>
      <c r="H1443" s="151"/>
      <c r="I1443" s="151"/>
      <c r="J1443" s="151"/>
      <c r="K1443" s="151"/>
      <c r="L1443" s="151"/>
      <c r="M1443" s="151"/>
      <c r="N1443" s="151"/>
      <c r="O1443" s="151"/>
      <c r="P1443" s="151"/>
      <c r="Q1443" s="151"/>
      <c r="R1443" s="151"/>
      <c r="S1443" s="151"/>
      <c r="T1443" s="151"/>
      <c r="U1443" s="151"/>
      <c r="V1443" s="151"/>
      <c r="W1443" s="151"/>
    </row>
    <row r="1444" spans="2:23" ht="18" x14ac:dyDescent="0.25">
      <c r="B1444" s="124" t="s">
        <v>310</v>
      </c>
      <c r="S1444" s="150" t="s">
        <v>1323</v>
      </c>
      <c r="T1444" s="151"/>
      <c r="U1444" s="151"/>
      <c r="V1444" s="151"/>
      <c r="W1444" s="151"/>
    </row>
    <row r="1445" spans="2:23" ht="15.75" thickBot="1" x14ac:dyDescent="0.3">
      <c r="B1445" s="125" t="s">
        <v>431</v>
      </c>
      <c r="C1445" s="139"/>
      <c r="D1445" s="139"/>
      <c r="E1445" s="139"/>
      <c r="F1445" s="139"/>
      <c r="G1445" s="139"/>
      <c r="H1445" s="139"/>
      <c r="I1445" s="139"/>
      <c r="J1445" s="139"/>
      <c r="K1445" s="139" t="s">
        <v>135</v>
      </c>
      <c r="L1445" s="139"/>
      <c r="M1445" s="139"/>
      <c r="N1445" s="139"/>
      <c r="O1445" s="139"/>
      <c r="P1445" s="139" t="s">
        <v>432</v>
      </c>
      <c r="Q1445" s="139" t="s">
        <v>433</v>
      </c>
      <c r="R1445" s="139"/>
      <c r="S1445" s="152" t="s">
        <v>136</v>
      </c>
      <c r="T1445" s="153"/>
      <c r="U1445" s="153"/>
      <c r="V1445" s="153"/>
      <c r="W1445" s="153"/>
    </row>
    <row r="1446" spans="2:23" ht="15.75" thickTop="1" x14ac:dyDescent="0.25">
      <c r="B1446" s="126"/>
      <c r="C1446" s="126"/>
      <c r="D1446" s="126"/>
      <c r="E1446" s="126"/>
      <c r="F1446" s="126"/>
      <c r="G1446" s="126"/>
      <c r="H1446" s="126"/>
      <c r="I1446" s="126"/>
      <c r="J1446" s="126"/>
      <c r="K1446" s="126"/>
      <c r="L1446" s="126"/>
      <c r="M1446" s="126"/>
      <c r="N1446" s="126"/>
      <c r="O1446" s="126"/>
      <c r="P1446" s="126"/>
      <c r="Q1446" s="126"/>
      <c r="R1446" s="126"/>
      <c r="S1446" s="126"/>
      <c r="T1446" s="126"/>
      <c r="U1446" s="126"/>
      <c r="V1446" s="126"/>
      <c r="W1446" s="126"/>
    </row>
    <row r="1447" spans="2:23" ht="15.75" x14ac:dyDescent="0.25">
      <c r="B1447" s="141" t="s">
        <v>311</v>
      </c>
      <c r="F1447" s="141" t="s">
        <v>14</v>
      </c>
    </row>
    <row r="1449" spans="2:23" x14ac:dyDescent="0.25">
      <c r="B1449" s="138"/>
      <c r="C1449" s="127" t="s">
        <v>173</v>
      </c>
      <c r="D1449" s="138"/>
      <c r="E1449" s="127" t="s">
        <v>312</v>
      </c>
      <c r="F1449" s="138"/>
      <c r="G1449" s="138"/>
      <c r="H1449" s="138"/>
      <c r="I1449" s="127" t="s">
        <v>174</v>
      </c>
      <c r="J1449" s="138"/>
      <c r="K1449" s="138"/>
      <c r="L1449" s="127" t="s">
        <v>175</v>
      </c>
      <c r="M1449" s="138"/>
      <c r="N1449" s="138"/>
      <c r="O1449" s="138"/>
      <c r="P1449" s="127" t="s">
        <v>176</v>
      </c>
      <c r="Q1449" s="138"/>
      <c r="R1449" s="138"/>
      <c r="S1449" s="138"/>
      <c r="T1449" s="137" t="s">
        <v>177</v>
      </c>
      <c r="U1449" s="138"/>
      <c r="V1449" s="154" t="s">
        <v>313</v>
      </c>
      <c r="W1449" s="155"/>
    </row>
    <row r="1450" spans="2:23" x14ac:dyDescent="0.25">
      <c r="B1450" s="134"/>
      <c r="C1450" s="134"/>
      <c r="D1450" s="134"/>
      <c r="E1450" s="134"/>
      <c r="F1450" s="134"/>
      <c r="G1450" s="134"/>
      <c r="H1450" s="134"/>
      <c r="I1450" s="134"/>
      <c r="J1450" s="134"/>
      <c r="K1450" s="134"/>
      <c r="L1450" s="134"/>
      <c r="M1450" s="134"/>
      <c r="N1450" s="134"/>
      <c r="O1450" s="134"/>
      <c r="P1450" s="134"/>
      <c r="Q1450" s="134"/>
      <c r="R1450" s="134"/>
      <c r="S1450" s="134"/>
      <c r="T1450" s="134"/>
      <c r="U1450" s="134"/>
      <c r="V1450" s="134"/>
      <c r="W1450" s="134"/>
    </row>
    <row r="1451" spans="2:23" x14ac:dyDescent="0.25">
      <c r="B1451" s="131" t="s">
        <v>139</v>
      </c>
    </row>
    <row r="1453" spans="2:23" x14ac:dyDescent="0.25">
      <c r="B1453" s="128" t="s">
        <v>260</v>
      </c>
      <c r="E1453" s="128" t="s">
        <v>403</v>
      </c>
    </row>
    <row r="1454" spans="2:23" x14ac:dyDescent="0.25">
      <c r="C1454" s="129" t="s">
        <v>947</v>
      </c>
      <c r="E1454" s="129" t="s">
        <v>1324</v>
      </c>
      <c r="I1454" s="129" t="s">
        <v>387</v>
      </c>
      <c r="L1454" s="129" t="s">
        <v>405</v>
      </c>
      <c r="P1454" s="129" t="s">
        <v>1325</v>
      </c>
      <c r="T1454" s="135">
        <v>10000</v>
      </c>
      <c r="V1454" s="156">
        <v>0</v>
      </c>
      <c r="W1454" s="151"/>
    </row>
    <row r="1455" spans="2:23" x14ac:dyDescent="0.25">
      <c r="B1455" s="128" t="s">
        <v>260</v>
      </c>
      <c r="E1455" s="128" t="s">
        <v>403</v>
      </c>
      <c r="S1455" s="160">
        <v>10000</v>
      </c>
      <c r="T1455" s="151"/>
      <c r="U1455" s="160">
        <v>0</v>
      </c>
      <c r="V1455" s="151"/>
      <c r="W1455" s="151"/>
    </row>
    <row r="1457" spans="2:23" x14ac:dyDescent="0.25">
      <c r="B1457" s="128" t="s">
        <v>263</v>
      </c>
      <c r="E1457" s="128" t="s">
        <v>389</v>
      </c>
    </row>
    <row r="1458" spans="2:23" x14ac:dyDescent="0.25">
      <c r="C1458" s="129" t="s">
        <v>1326</v>
      </c>
      <c r="E1458" s="129" t="s">
        <v>1327</v>
      </c>
      <c r="I1458" s="129" t="s">
        <v>387</v>
      </c>
      <c r="L1458" s="129" t="s">
        <v>1310</v>
      </c>
      <c r="P1458" s="129" t="s">
        <v>1328</v>
      </c>
      <c r="T1458" s="135">
        <v>3706</v>
      </c>
      <c r="V1458" s="156">
        <v>0</v>
      </c>
      <c r="W1458" s="151"/>
    </row>
    <row r="1459" spans="2:23" x14ac:dyDescent="0.25">
      <c r="C1459" s="129" t="s">
        <v>1329</v>
      </c>
      <c r="E1459" s="129" t="s">
        <v>1330</v>
      </c>
      <c r="I1459" s="129" t="s">
        <v>387</v>
      </c>
      <c r="L1459" s="129" t="s">
        <v>1310</v>
      </c>
      <c r="P1459" s="129" t="s">
        <v>1328</v>
      </c>
      <c r="T1459" s="135">
        <v>3706</v>
      </c>
      <c r="V1459" s="156">
        <v>0</v>
      </c>
      <c r="W1459" s="151"/>
    </row>
    <row r="1460" spans="2:23" x14ac:dyDescent="0.25">
      <c r="C1460" s="129" t="s">
        <v>1252</v>
      </c>
      <c r="E1460" s="129" t="s">
        <v>1331</v>
      </c>
      <c r="I1460" s="129" t="s">
        <v>387</v>
      </c>
      <c r="L1460" s="129" t="s">
        <v>1310</v>
      </c>
      <c r="P1460" s="129" t="s">
        <v>1328</v>
      </c>
      <c r="T1460" s="135">
        <v>3706</v>
      </c>
      <c r="V1460" s="156">
        <v>0</v>
      </c>
      <c r="W1460" s="151"/>
    </row>
    <row r="1461" spans="2:23" x14ac:dyDescent="0.25">
      <c r="C1461" s="129" t="s">
        <v>1332</v>
      </c>
      <c r="E1461" s="129" t="s">
        <v>1333</v>
      </c>
      <c r="I1461" s="129" t="s">
        <v>387</v>
      </c>
      <c r="L1461" s="129" t="s">
        <v>1310</v>
      </c>
      <c r="P1461" s="129" t="s">
        <v>1334</v>
      </c>
      <c r="T1461" s="135">
        <v>3706</v>
      </c>
      <c r="V1461" s="156">
        <v>0</v>
      </c>
      <c r="W1461" s="151"/>
    </row>
    <row r="1462" spans="2:23" x14ac:dyDescent="0.25">
      <c r="C1462" s="129" t="s">
        <v>972</v>
      </c>
      <c r="E1462" s="129" t="s">
        <v>1335</v>
      </c>
      <c r="I1462" s="129" t="s">
        <v>387</v>
      </c>
      <c r="L1462" s="129" t="s">
        <v>1310</v>
      </c>
      <c r="P1462" s="129" t="s">
        <v>1336</v>
      </c>
      <c r="T1462" s="135">
        <v>3706</v>
      </c>
      <c r="V1462" s="156">
        <v>0</v>
      </c>
      <c r="W1462" s="151"/>
    </row>
    <row r="1463" spans="2:23" x14ac:dyDescent="0.25">
      <c r="C1463" s="129" t="s">
        <v>891</v>
      </c>
      <c r="E1463" s="129" t="s">
        <v>1337</v>
      </c>
      <c r="I1463" s="129" t="s">
        <v>387</v>
      </c>
      <c r="L1463" s="129" t="s">
        <v>1310</v>
      </c>
      <c r="P1463" s="129" t="s">
        <v>1338</v>
      </c>
      <c r="T1463" s="135">
        <v>3706</v>
      </c>
      <c r="V1463" s="156">
        <v>0</v>
      </c>
      <c r="W1463" s="151"/>
    </row>
    <row r="1464" spans="2:23" x14ac:dyDescent="0.25">
      <c r="C1464" s="129" t="s">
        <v>811</v>
      </c>
      <c r="E1464" s="129" t="s">
        <v>1339</v>
      </c>
      <c r="I1464" s="129" t="s">
        <v>387</v>
      </c>
      <c r="L1464" s="129" t="s">
        <v>1310</v>
      </c>
      <c r="P1464" s="129" t="s">
        <v>1340</v>
      </c>
      <c r="T1464" s="135">
        <v>3706</v>
      </c>
      <c r="V1464" s="156">
        <v>0</v>
      </c>
      <c r="W1464" s="151"/>
    </row>
    <row r="1465" spans="2:23" x14ac:dyDescent="0.25">
      <c r="B1465" s="128" t="s">
        <v>263</v>
      </c>
      <c r="E1465" s="128" t="s">
        <v>389</v>
      </c>
      <c r="S1465" s="160">
        <v>25942</v>
      </c>
      <c r="T1465" s="151"/>
      <c r="U1465" s="160">
        <v>0</v>
      </c>
      <c r="V1465" s="151"/>
      <c r="W1465" s="151"/>
    </row>
    <row r="1467" spans="2:23" x14ac:dyDescent="0.25">
      <c r="B1467" s="128" t="s">
        <v>266</v>
      </c>
      <c r="E1467" s="128" t="s">
        <v>404</v>
      </c>
    </row>
    <row r="1468" spans="2:23" x14ac:dyDescent="0.25">
      <c r="C1468" s="129" t="s">
        <v>950</v>
      </c>
      <c r="E1468" s="129" t="s">
        <v>951</v>
      </c>
      <c r="I1468" s="129" t="s">
        <v>387</v>
      </c>
      <c r="L1468" s="129" t="s">
        <v>267</v>
      </c>
      <c r="P1468" s="129" t="s">
        <v>1341</v>
      </c>
      <c r="T1468" s="135">
        <v>3025</v>
      </c>
      <c r="V1468" s="156">
        <v>0</v>
      </c>
      <c r="W1468" s="151"/>
    </row>
    <row r="1469" spans="2:23" x14ac:dyDescent="0.25">
      <c r="C1469" s="129" t="s">
        <v>953</v>
      </c>
      <c r="E1469" s="129" t="s">
        <v>954</v>
      </c>
      <c r="I1469" s="129" t="s">
        <v>387</v>
      </c>
      <c r="L1469" s="129" t="s">
        <v>267</v>
      </c>
      <c r="P1469" s="129" t="s">
        <v>1342</v>
      </c>
      <c r="T1469" s="135">
        <v>3025</v>
      </c>
      <c r="V1469" s="156">
        <v>0</v>
      </c>
      <c r="W1469" s="151"/>
    </row>
    <row r="1470" spans="2:23" x14ac:dyDescent="0.25">
      <c r="C1470" s="129" t="s">
        <v>1090</v>
      </c>
      <c r="E1470" s="129" t="s">
        <v>1343</v>
      </c>
      <c r="I1470" s="129" t="s">
        <v>387</v>
      </c>
      <c r="L1470" s="129" t="s">
        <v>270</v>
      </c>
      <c r="P1470" s="129" t="s">
        <v>1344</v>
      </c>
      <c r="T1470" s="135">
        <v>9680</v>
      </c>
      <c r="V1470" s="156">
        <v>0</v>
      </c>
      <c r="W1470" s="151"/>
    </row>
    <row r="1471" spans="2:23" x14ac:dyDescent="0.25">
      <c r="C1471" s="129" t="s">
        <v>947</v>
      </c>
      <c r="E1471" s="129" t="s">
        <v>957</v>
      </c>
      <c r="I1471" s="129" t="s">
        <v>387</v>
      </c>
      <c r="L1471" s="129" t="s">
        <v>267</v>
      </c>
      <c r="P1471" s="129" t="s">
        <v>1345</v>
      </c>
      <c r="T1471" s="135">
        <v>3025</v>
      </c>
      <c r="V1471" s="156">
        <v>0</v>
      </c>
      <c r="W1471" s="151"/>
    </row>
    <row r="1472" spans="2:23" x14ac:dyDescent="0.25">
      <c r="C1472" s="129" t="s">
        <v>1346</v>
      </c>
      <c r="E1472" s="129" t="s">
        <v>1347</v>
      </c>
      <c r="I1472" s="129" t="s">
        <v>387</v>
      </c>
      <c r="L1472" s="129" t="s">
        <v>267</v>
      </c>
      <c r="P1472" s="129" t="s">
        <v>1348</v>
      </c>
      <c r="T1472" s="135">
        <v>24200</v>
      </c>
      <c r="V1472" s="156">
        <v>0</v>
      </c>
      <c r="W1472" s="151"/>
    </row>
    <row r="1473" spans="2:23" x14ac:dyDescent="0.25">
      <c r="C1473" s="129" t="s">
        <v>959</v>
      </c>
      <c r="E1473" s="129" t="s">
        <v>960</v>
      </c>
      <c r="I1473" s="129" t="s">
        <v>387</v>
      </c>
      <c r="L1473" s="129" t="s">
        <v>267</v>
      </c>
      <c r="P1473" s="129" t="s">
        <v>1345</v>
      </c>
      <c r="T1473" s="135">
        <v>3025</v>
      </c>
      <c r="V1473" s="156">
        <v>0</v>
      </c>
      <c r="W1473" s="151"/>
    </row>
    <row r="1474" spans="2:23" x14ac:dyDescent="0.25">
      <c r="C1474" s="129" t="s">
        <v>961</v>
      </c>
      <c r="E1474" s="129" t="s">
        <v>962</v>
      </c>
      <c r="I1474" s="129" t="s">
        <v>387</v>
      </c>
      <c r="L1474" s="129" t="s">
        <v>267</v>
      </c>
      <c r="P1474" s="129" t="s">
        <v>1349</v>
      </c>
      <c r="T1474" s="135">
        <v>3025</v>
      </c>
      <c r="V1474" s="156">
        <v>0</v>
      </c>
      <c r="W1474" s="151"/>
    </row>
    <row r="1475" spans="2:23" x14ac:dyDescent="0.25">
      <c r="C1475" s="129" t="s">
        <v>777</v>
      </c>
      <c r="E1475" s="129" t="s">
        <v>964</v>
      </c>
      <c r="I1475" s="129" t="s">
        <v>387</v>
      </c>
      <c r="L1475" s="129" t="s">
        <v>267</v>
      </c>
      <c r="P1475" s="129" t="s">
        <v>1350</v>
      </c>
      <c r="T1475" s="135">
        <v>3025</v>
      </c>
      <c r="V1475" s="156">
        <v>0</v>
      </c>
      <c r="W1475" s="151"/>
    </row>
    <row r="1476" spans="2:23" x14ac:dyDescent="0.25">
      <c r="C1476" s="129" t="s">
        <v>966</v>
      </c>
      <c r="E1476" s="129" t="s">
        <v>967</v>
      </c>
      <c r="I1476" s="129" t="s">
        <v>387</v>
      </c>
      <c r="L1476" s="129" t="s">
        <v>267</v>
      </c>
      <c r="P1476" s="129" t="s">
        <v>1351</v>
      </c>
      <c r="T1476" s="135">
        <v>3025</v>
      </c>
      <c r="V1476" s="156">
        <v>0</v>
      </c>
      <c r="W1476" s="151"/>
    </row>
    <row r="1477" spans="2:23" x14ac:dyDescent="0.25">
      <c r="C1477" s="129" t="s">
        <v>969</v>
      </c>
      <c r="E1477" s="129" t="s">
        <v>970</v>
      </c>
      <c r="I1477" s="129" t="s">
        <v>387</v>
      </c>
      <c r="L1477" s="129" t="s">
        <v>267</v>
      </c>
      <c r="P1477" s="129" t="s">
        <v>1352</v>
      </c>
      <c r="T1477" s="135">
        <v>3025</v>
      </c>
      <c r="V1477" s="156">
        <v>0</v>
      </c>
      <c r="W1477" s="151"/>
    </row>
    <row r="1478" spans="2:23" x14ac:dyDescent="0.25">
      <c r="C1478" s="129" t="s">
        <v>972</v>
      </c>
      <c r="E1478" s="129" t="s">
        <v>973</v>
      </c>
      <c r="I1478" s="129" t="s">
        <v>387</v>
      </c>
      <c r="L1478" s="129" t="s">
        <v>267</v>
      </c>
      <c r="P1478" s="129" t="s">
        <v>1352</v>
      </c>
      <c r="T1478" s="135">
        <v>3025</v>
      </c>
      <c r="V1478" s="156">
        <v>0</v>
      </c>
      <c r="W1478" s="151"/>
    </row>
    <row r="1479" spans="2:23" x14ac:dyDescent="0.25">
      <c r="C1479" s="129" t="s">
        <v>974</v>
      </c>
      <c r="E1479" s="129" t="s">
        <v>975</v>
      </c>
      <c r="I1479" s="129" t="s">
        <v>387</v>
      </c>
      <c r="L1479" s="129" t="s">
        <v>267</v>
      </c>
      <c r="P1479" s="129" t="s">
        <v>1353</v>
      </c>
      <c r="T1479" s="135">
        <v>3025</v>
      </c>
      <c r="V1479" s="156">
        <v>0</v>
      </c>
      <c r="W1479" s="151"/>
    </row>
    <row r="1480" spans="2:23" x14ac:dyDescent="0.25">
      <c r="C1480" s="129" t="s">
        <v>811</v>
      </c>
      <c r="E1480" s="129" t="s">
        <v>977</v>
      </c>
      <c r="I1480" s="129" t="s">
        <v>387</v>
      </c>
      <c r="L1480" s="129" t="s">
        <v>267</v>
      </c>
      <c r="P1480" s="129" t="s">
        <v>1354</v>
      </c>
      <c r="T1480" s="135">
        <v>3025</v>
      </c>
      <c r="V1480" s="156">
        <v>0</v>
      </c>
      <c r="W1480" s="151"/>
    </row>
    <row r="1481" spans="2:23" x14ac:dyDescent="0.25">
      <c r="C1481" s="129" t="s">
        <v>455</v>
      </c>
      <c r="E1481" s="129" t="s">
        <v>979</v>
      </c>
      <c r="I1481" s="129" t="s">
        <v>315</v>
      </c>
      <c r="P1481" s="129" t="s">
        <v>1354</v>
      </c>
      <c r="T1481" s="135">
        <v>3025</v>
      </c>
      <c r="V1481" s="156">
        <v>0</v>
      </c>
      <c r="W1481" s="151"/>
    </row>
    <row r="1482" spans="2:23" x14ac:dyDescent="0.25">
      <c r="B1482" s="128" t="s">
        <v>266</v>
      </c>
      <c r="E1482" s="128" t="s">
        <v>404</v>
      </c>
      <c r="S1482" s="160">
        <v>70180</v>
      </c>
      <c r="T1482" s="151"/>
      <c r="U1482" s="160">
        <v>0</v>
      </c>
      <c r="V1482" s="151"/>
      <c r="W1482" s="151"/>
    </row>
    <row r="1483" spans="2:23" x14ac:dyDescent="0.25"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</row>
    <row r="1484" spans="2:23" x14ac:dyDescent="0.25">
      <c r="B1484" s="134"/>
      <c r="C1484" s="134"/>
      <c r="D1484" s="134"/>
      <c r="E1484" s="134"/>
      <c r="F1484" s="134"/>
      <c r="G1484" s="134"/>
      <c r="H1484" s="134"/>
      <c r="I1484" s="134"/>
      <c r="J1484" s="134"/>
      <c r="K1484" s="134"/>
      <c r="L1484" s="134"/>
      <c r="M1484" s="134"/>
      <c r="N1484" s="134"/>
      <c r="O1484" s="134"/>
      <c r="P1484" s="134"/>
      <c r="Q1484" s="134"/>
      <c r="R1484" s="134"/>
      <c r="S1484" s="158">
        <v>106122</v>
      </c>
      <c r="T1484" s="159"/>
      <c r="U1484" s="158">
        <v>0</v>
      </c>
      <c r="V1484" s="159"/>
      <c r="W1484" s="159"/>
    </row>
    <row r="1485" spans="2:23" x14ac:dyDescent="0.25">
      <c r="B1485" s="138"/>
      <c r="C1485" s="138"/>
      <c r="D1485" s="127" t="s">
        <v>316</v>
      </c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2">
        <v>106122</v>
      </c>
      <c r="S1485" s="138"/>
      <c r="T1485" s="138"/>
      <c r="U1485" s="138"/>
      <c r="V1485" s="138"/>
      <c r="W1485" s="138"/>
    </row>
    <row r="1486" spans="2:23" x14ac:dyDescent="0.25">
      <c r="B1486" s="134"/>
      <c r="C1486" s="134"/>
      <c r="D1486" s="134"/>
      <c r="E1486" s="134"/>
      <c r="F1486" s="134"/>
      <c r="G1486" s="134"/>
      <c r="H1486" s="134"/>
      <c r="I1486" s="134"/>
      <c r="J1486" s="134"/>
      <c r="K1486" s="134"/>
      <c r="L1486" s="134"/>
      <c r="M1486" s="134"/>
      <c r="N1486" s="134"/>
      <c r="O1486" s="134"/>
      <c r="P1486" s="134"/>
      <c r="Q1486" s="134"/>
      <c r="R1486" s="134"/>
      <c r="S1486" s="134"/>
      <c r="T1486" s="134"/>
      <c r="U1486" s="134"/>
      <c r="V1486" s="134"/>
      <c r="W1486" s="134"/>
    </row>
    <row r="1487" spans="2:23" x14ac:dyDescent="0.25">
      <c r="B1487" s="128" t="s">
        <v>311</v>
      </c>
      <c r="D1487" s="128" t="s">
        <v>14</v>
      </c>
      <c r="O1487" s="127" t="s">
        <v>168</v>
      </c>
      <c r="P1487" s="138"/>
      <c r="Q1487" s="138"/>
      <c r="R1487" s="132">
        <v>-106122</v>
      </c>
    </row>
    <row r="1488" spans="2:23" x14ac:dyDescent="0.25">
      <c r="O1488" s="134"/>
      <c r="P1488" s="134"/>
      <c r="Q1488" s="134"/>
      <c r="R1488" s="134"/>
    </row>
    <row r="1489" spans="2:23" x14ac:dyDescent="0.25">
      <c r="B1489" s="129" t="s">
        <v>451</v>
      </c>
    </row>
    <row r="1491" spans="2:23" ht="24" customHeight="1" x14ac:dyDescent="0.25">
      <c r="B1491" s="161" t="s">
        <v>641</v>
      </c>
      <c r="C1491" s="151"/>
      <c r="D1491" s="151"/>
      <c r="E1491" s="151"/>
      <c r="F1491" s="151"/>
      <c r="G1491" s="151"/>
      <c r="H1491" s="151"/>
      <c r="I1491" s="151"/>
      <c r="J1491" s="151"/>
      <c r="K1491" s="151"/>
      <c r="L1491" s="151"/>
      <c r="M1491" s="151"/>
      <c r="N1491" s="151"/>
      <c r="O1491" s="151"/>
      <c r="P1491" s="151"/>
      <c r="Q1491" s="151"/>
      <c r="R1491" s="151"/>
      <c r="S1491" s="151"/>
      <c r="T1491" s="151"/>
      <c r="U1491" s="151"/>
      <c r="V1491" s="151"/>
      <c r="W1491" s="151"/>
    </row>
    <row r="1492" spans="2:23" ht="18" x14ac:dyDescent="0.25">
      <c r="B1492" s="124" t="s">
        <v>310</v>
      </c>
      <c r="S1492" s="150" t="s">
        <v>1355</v>
      </c>
      <c r="T1492" s="151"/>
      <c r="U1492" s="151"/>
      <c r="V1492" s="151"/>
      <c r="W1492" s="151"/>
    </row>
    <row r="1493" spans="2:23" ht="15.75" thickBot="1" x14ac:dyDescent="0.3">
      <c r="B1493" s="125" t="s">
        <v>431</v>
      </c>
      <c r="C1493" s="139"/>
      <c r="D1493" s="139"/>
      <c r="E1493" s="139"/>
      <c r="F1493" s="139"/>
      <c r="G1493" s="139"/>
      <c r="H1493" s="139"/>
      <c r="I1493" s="139"/>
      <c r="J1493" s="139"/>
      <c r="K1493" s="139" t="s">
        <v>135</v>
      </c>
      <c r="L1493" s="139"/>
      <c r="M1493" s="139"/>
      <c r="N1493" s="139"/>
      <c r="O1493" s="139"/>
      <c r="P1493" s="139" t="s">
        <v>432</v>
      </c>
      <c r="Q1493" s="139" t="s">
        <v>433</v>
      </c>
      <c r="R1493" s="139"/>
      <c r="S1493" s="152" t="s">
        <v>136</v>
      </c>
      <c r="T1493" s="153"/>
      <c r="U1493" s="153"/>
      <c r="V1493" s="153"/>
      <c r="W1493" s="153"/>
    </row>
    <row r="1494" spans="2:23" ht="15.75" thickTop="1" x14ac:dyDescent="0.25">
      <c r="B1494" s="126"/>
      <c r="C1494" s="126"/>
      <c r="D1494" s="126"/>
      <c r="E1494" s="126"/>
      <c r="F1494" s="126"/>
      <c r="G1494" s="126"/>
      <c r="H1494" s="126"/>
      <c r="I1494" s="126"/>
      <c r="J1494" s="126"/>
      <c r="K1494" s="126"/>
      <c r="L1494" s="126"/>
      <c r="M1494" s="126"/>
      <c r="N1494" s="126"/>
      <c r="O1494" s="126"/>
      <c r="P1494" s="126"/>
      <c r="Q1494" s="126"/>
      <c r="R1494" s="126"/>
      <c r="S1494" s="126"/>
      <c r="T1494" s="126"/>
      <c r="U1494" s="126"/>
      <c r="V1494" s="126"/>
      <c r="W1494" s="126"/>
    </row>
    <row r="1495" spans="2:23" ht="15.75" x14ac:dyDescent="0.25">
      <c r="B1495" s="141" t="s">
        <v>311</v>
      </c>
      <c r="F1495" s="141" t="s">
        <v>131</v>
      </c>
    </row>
    <row r="1497" spans="2:23" x14ac:dyDescent="0.25">
      <c r="B1497" s="138"/>
      <c r="C1497" s="127" t="s">
        <v>173</v>
      </c>
      <c r="D1497" s="138"/>
      <c r="E1497" s="127" t="s">
        <v>312</v>
      </c>
      <c r="F1497" s="138"/>
      <c r="G1497" s="138"/>
      <c r="H1497" s="138"/>
      <c r="I1497" s="127" t="s">
        <v>174</v>
      </c>
      <c r="J1497" s="138"/>
      <c r="K1497" s="138"/>
      <c r="L1497" s="127" t="s">
        <v>175</v>
      </c>
      <c r="M1497" s="138"/>
      <c r="N1497" s="138"/>
      <c r="O1497" s="138"/>
      <c r="P1497" s="127" t="s">
        <v>176</v>
      </c>
      <c r="Q1497" s="138"/>
      <c r="R1497" s="138"/>
      <c r="S1497" s="138"/>
      <c r="T1497" s="137" t="s">
        <v>177</v>
      </c>
      <c r="U1497" s="138"/>
      <c r="V1497" s="154" t="s">
        <v>313</v>
      </c>
      <c r="W1497" s="155"/>
    </row>
    <row r="1498" spans="2:23" x14ac:dyDescent="0.25">
      <c r="B1498" s="134"/>
      <c r="C1498" s="134"/>
      <c r="D1498" s="134"/>
      <c r="E1498" s="134"/>
      <c r="F1498" s="134"/>
      <c r="G1498" s="134"/>
      <c r="H1498" s="134"/>
      <c r="I1498" s="134"/>
      <c r="J1498" s="134"/>
      <c r="K1498" s="134"/>
      <c r="L1498" s="134"/>
      <c r="M1498" s="134"/>
      <c r="N1498" s="134"/>
      <c r="O1498" s="134"/>
      <c r="P1498" s="134"/>
      <c r="Q1498" s="134"/>
      <c r="R1498" s="134"/>
      <c r="S1498" s="134"/>
      <c r="T1498" s="134"/>
      <c r="U1498" s="134"/>
      <c r="V1498" s="134"/>
      <c r="W1498" s="134"/>
    </row>
    <row r="1499" spans="2:23" x14ac:dyDescent="0.25">
      <c r="B1499" s="131" t="s">
        <v>139</v>
      </c>
    </row>
    <row r="1501" spans="2:23" x14ac:dyDescent="0.25">
      <c r="B1501" s="128" t="s">
        <v>282</v>
      </c>
      <c r="E1501" s="128" t="s">
        <v>406</v>
      </c>
    </row>
    <row r="1502" spans="2:23" x14ac:dyDescent="0.25">
      <c r="C1502" s="129" t="s">
        <v>1356</v>
      </c>
      <c r="E1502" s="129" t="s">
        <v>1357</v>
      </c>
      <c r="I1502" s="129" t="s">
        <v>327</v>
      </c>
      <c r="P1502" s="129" t="s">
        <v>1358</v>
      </c>
      <c r="T1502" s="135">
        <v>43785</v>
      </c>
      <c r="V1502" s="156">
        <v>0</v>
      </c>
      <c r="W1502" s="151"/>
    </row>
    <row r="1503" spans="2:23" x14ac:dyDescent="0.25">
      <c r="C1503" s="129" t="s">
        <v>1356</v>
      </c>
      <c r="E1503" s="129" t="s">
        <v>1359</v>
      </c>
      <c r="I1503" s="129" t="s">
        <v>327</v>
      </c>
      <c r="P1503" s="129" t="s">
        <v>1360</v>
      </c>
      <c r="T1503" s="135">
        <v>43785</v>
      </c>
      <c r="V1503" s="156">
        <v>0</v>
      </c>
      <c r="W1503" s="151"/>
    </row>
    <row r="1504" spans="2:23" x14ac:dyDescent="0.25">
      <c r="C1504" s="129" t="s">
        <v>1356</v>
      </c>
      <c r="E1504" s="129" t="s">
        <v>1361</v>
      </c>
      <c r="I1504" s="129" t="s">
        <v>327</v>
      </c>
      <c r="P1504" s="129" t="s">
        <v>1362</v>
      </c>
      <c r="T1504" s="135">
        <v>21892.5</v>
      </c>
      <c r="V1504" s="156">
        <v>0</v>
      </c>
      <c r="W1504" s="151"/>
    </row>
    <row r="1505" spans="2:23" x14ac:dyDescent="0.25">
      <c r="C1505" s="129" t="s">
        <v>1356</v>
      </c>
      <c r="E1505" s="129" t="s">
        <v>1363</v>
      </c>
      <c r="I1505" s="129" t="s">
        <v>327</v>
      </c>
      <c r="P1505" s="129" t="s">
        <v>1364</v>
      </c>
      <c r="T1505" s="135">
        <v>43785</v>
      </c>
      <c r="V1505" s="156">
        <v>0</v>
      </c>
      <c r="W1505" s="151"/>
    </row>
    <row r="1506" spans="2:23" x14ac:dyDescent="0.25">
      <c r="C1506" s="129" t="s">
        <v>1356</v>
      </c>
      <c r="E1506" s="129" t="s">
        <v>1365</v>
      </c>
      <c r="I1506" s="129" t="s">
        <v>327</v>
      </c>
      <c r="P1506" s="129" t="s">
        <v>1366</v>
      </c>
      <c r="T1506" s="135">
        <v>45867.93</v>
      </c>
      <c r="V1506" s="156">
        <v>0</v>
      </c>
      <c r="W1506" s="151"/>
    </row>
    <row r="1507" spans="2:23" x14ac:dyDescent="0.25">
      <c r="C1507" s="129" t="s">
        <v>1356</v>
      </c>
      <c r="E1507" s="129" t="s">
        <v>1367</v>
      </c>
      <c r="I1507" s="129" t="s">
        <v>327</v>
      </c>
      <c r="P1507" s="129" t="s">
        <v>697</v>
      </c>
      <c r="T1507" s="135">
        <v>45867.93</v>
      </c>
      <c r="V1507" s="156">
        <v>0</v>
      </c>
      <c r="W1507" s="151"/>
    </row>
    <row r="1508" spans="2:23" x14ac:dyDescent="0.25">
      <c r="C1508" s="129" t="s">
        <v>1356</v>
      </c>
      <c r="E1508" s="129" t="s">
        <v>1368</v>
      </c>
      <c r="I1508" s="129" t="s">
        <v>327</v>
      </c>
      <c r="P1508" s="129" t="s">
        <v>716</v>
      </c>
      <c r="T1508" s="135">
        <v>45867.93</v>
      </c>
      <c r="V1508" s="156">
        <v>0</v>
      </c>
      <c r="W1508" s="151"/>
    </row>
    <row r="1509" spans="2:23" x14ac:dyDescent="0.25">
      <c r="B1509" s="128" t="s">
        <v>282</v>
      </c>
      <c r="E1509" s="128" t="s">
        <v>406</v>
      </c>
      <c r="S1509" s="160">
        <v>290851.29000000004</v>
      </c>
      <c r="T1509" s="151"/>
      <c r="U1509" s="160">
        <v>0</v>
      </c>
      <c r="V1509" s="151"/>
      <c r="W1509" s="151"/>
    </row>
    <row r="1510" spans="2:23" x14ac:dyDescent="0.25"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</row>
    <row r="1511" spans="2:23" x14ac:dyDescent="0.25">
      <c r="B1511" s="134"/>
      <c r="C1511" s="134"/>
      <c r="D1511" s="134"/>
      <c r="E1511" s="134"/>
      <c r="F1511" s="134"/>
      <c r="G1511" s="134"/>
      <c r="H1511" s="134"/>
      <c r="I1511" s="134"/>
      <c r="J1511" s="134"/>
      <c r="K1511" s="134"/>
      <c r="L1511" s="134"/>
      <c r="M1511" s="134"/>
      <c r="N1511" s="134"/>
      <c r="O1511" s="134"/>
      <c r="P1511" s="134"/>
      <c r="Q1511" s="134"/>
      <c r="R1511" s="134"/>
      <c r="S1511" s="158">
        <v>290851.29000000004</v>
      </c>
      <c r="T1511" s="159"/>
      <c r="U1511" s="158">
        <v>0</v>
      </c>
      <c r="V1511" s="159"/>
      <c r="W1511" s="159"/>
    </row>
    <row r="1512" spans="2:23" x14ac:dyDescent="0.25">
      <c r="B1512" s="138"/>
      <c r="C1512" s="138"/>
      <c r="D1512" s="127" t="s">
        <v>316</v>
      </c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2">
        <v>290851.29000000004</v>
      </c>
      <c r="S1512" s="138"/>
      <c r="T1512" s="138"/>
      <c r="U1512" s="138"/>
      <c r="V1512" s="138"/>
      <c r="W1512" s="138"/>
    </row>
    <row r="1513" spans="2:23" x14ac:dyDescent="0.25">
      <c r="B1513" s="134"/>
      <c r="C1513" s="134"/>
      <c r="D1513" s="134"/>
      <c r="E1513" s="134"/>
      <c r="F1513" s="134"/>
      <c r="G1513" s="134"/>
      <c r="H1513" s="134"/>
      <c r="I1513" s="134"/>
      <c r="J1513" s="134"/>
      <c r="K1513" s="134"/>
      <c r="L1513" s="134"/>
      <c r="M1513" s="134"/>
      <c r="N1513" s="134"/>
      <c r="O1513" s="134"/>
      <c r="P1513" s="134"/>
      <c r="Q1513" s="134"/>
      <c r="R1513" s="134"/>
      <c r="S1513" s="134"/>
      <c r="T1513" s="134"/>
      <c r="U1513" s="134"/>
      <c r="V1513" s="134"/>
      <c r="W1513" s="134"/>
    </row>
    <row r="1514" spans="2:23" x14ac:dyDescent="0.25">
      <c r="B1514" s="128" t="s">
        <v>311</v>
      </c>
      <c r="D1514" s="128" t="s">
        <v>131</v>
      </c>
      <c r="O1514" s="127" t="s">
        <v>168</v>
      </c>
      <c r="P1514" s="138"/>
      <c r="Q1514" s="138"/>
      <c r="R1514" s="132">
        <v>-290851.29000000004</v>
      </c>
    </row>
    <row r="1515" spans="2:23" x14ac:dyDescent="0.25">
      <c r="O1515" s="134"/>
      <c r="P1515" s="134"/>
      <c r="Q1515" s="134"/>
      <c r="R1515" s="134"/>
    </row>
    <row r="1516" spans="2:23" x14ac:dyDescent="0.25">
      <c r="B1516" s="129" t="s">
        <v>451</v>
      </c>
    </row>
    <row r="1518" spans="2:23" ht="24" customHeight="1" x14ac:dyDescent="0.25">
      <c r="B1518" s="161" t="s">
        <v>641</v>
      </c>
      <c r="C1518" s="151"/>
      <c r="D1518" s="151"/>
      <c r="E1518" s="151"/>
      <c r="F1518" s="151"/>
      <c r="G1518" s="151"/>
      <c r="H1518" s="151"/>
      <c r="I1518" s="151"/>
      <c r="J1518" s="151"/>
      <c r="K1518" s="151"/>
      <c r="L1518" s="151"/>
      <c r="M1518" s="151"/>
      <c r="N1518" s="151"/>
      <c r="O1518" s="151"/>
      <c r="P1518" s="151"/>
      <c r="Q1518" s="151"/>
      <c r="R1518" s="151"/>
      <c r="S1518" s="151"/>
      <c r="T1518" s="151"/>
      <c r="U1518" s="151"/>
      <c r="V1518" s="151"/>
      <c r="W1518" s="151"/>
    </row>
    <row r="1519" spans="2:23" ht="18" x14ac:dyDescent="0.25">
      <c r="B1519" s="124" t="s">
        <v>310</v>
      </c>
      <c r="S1519" s="150" t="s">
        <v>1369</v>
      </c>
      <c r="T1519" s="151"/>
      <c r="U1519" s="151"/>
      <c r="V1519" s="151"/>
      <c r="W1519" s="151"/>
    </row>
    <row r="1520" spans="2:23" ht="15.75" thickBot="1" x14ac:dyDescent="0.3">
      <c r="B1520" s="125" t="s">
        <v>431</v>
      </c>
      <c r="C1520" s="139"/>
      <c r="D1520" s="139"/>
      <c r="E1520" s="139"/>
      <c r="F1520" s="139"/>
      <c r="G1520" s="139"/>
      <c r="H1520" s="139"/>
      <c r="I1520" s="139"/>
      <c r="J1520" s="139"/>
      <c r="K1520" s="139" t="s">
        <v>135</v>
      </c>
      <c r="L1520" s="139"/>
      <c r="M1520" s="139"/>
      <c r="N1520" s="139"/>
      <c r="O1520" s="139"/>
      <c r="P1520" s="139" t="s">
        <v>432</v>
      </c>
      <c r="Q1520" s="139" t="s">
        <v>433</v>
      </c>
      <c r="R1520" s="139"/>
      <c r="S1520" s="152" t="s">
        <v>136</v>
      </c>
      <c r="T1520" s="153"/>
      <c r="U1520" s="153"/>
      <c r="V1520" s="153"/>
      <c r="W1520" s="153"/>
    </row>
    <row r="1521" spans="2:23" ht="15.75" thickTop="1" x14ac:dyDescent="0.25">
      <c r="B1521" s="126"/>
      <c r="C1521" s="126"/>
      <c r="D1521" s="126"/>
      <c r="E1521" s="126"/>
      <c r="F1521" s="126"/>
      <c r="G1521" s="126"/>
      <c r="H1521" s="126"/>
      <c r="I1521" s="126"/>
      <c r="J1521" s="126"/>
      <c r="K1521" s="126"/>
      <c r="L1521" s="126"/>
      <c r="M1521" s="126"/>
      <c r="N1521" s="126"/>
      <c r="O1521" s="126"/>
      <c r="P1521" s="126"/>
      <c r="Q1521" s="126"/>
      <c r="R1521" s="126"/>
      <c r="S1521" s="126"/>
      <c r="T1521" s="126"/>
      <c r="U1521" s="126"/>
      <c r="V1521" s="126"/>
      <c r="W1521" s="126"/>
    </row>
    <row r="1522" spans="2:23" ht="15.75" x14ac:dyDescent="0.25">
      <c r="B1522" s="141" t="s">
        <v>311</v>
      </c>
      <c r="F1522" s="141" t="s">
        <v>301</v>
      </c>
    </row>
    <row r="1524" spans="2:23" x14ac:dyDescent="0.25">
      <c r="B1524" s="138"/>
      <c r="C1524" s="127" t="s">
        <v>173</v>
      </c>
      <c r="D1524" s="138"/>
      <c r="E1524" s="127" t="s">
        <v>312</v>
      </c>
      <c r="F1524" s="138"/>
      <c r="G1524" s="138"/>
      <c r="H1524" s="138"/>
      <c r="I1524" s="127" t="s">
        <v>174</v>
      </c>
      <c r="J1524" s="138"/>
      <c r="K1524" s="138"/>
      <c r="L1524" s="127" t="s">
        <v>175</v>
      </c>
      <c r="M1524" s="138"/>
      <c r="N1524" s="138"/>
      <c r="O1524" s="138"/>
      <c r="P1524" s="127" t="s">
        <v>176</v>
      </c>
      <c r="Q1524" s="138"/>
      <c r="R1524" s="138"/>
      <c r="S1524" s="138"/>
      <c r="T1524" s="137" t="s">
        <v>177</v>
      </c>
      <c r="U1524" s="138"/>
      <c r="V1524" s="154" t="s">
        <v>313</v>
      </c>
      <c r="W1524" s="155"/>
    </row>
    <row r="1525" spans="2:23" x14ac:dyDescent="0.25">
      <c r="B1525" s="134"/>
      <c r="C1525" s="134"/>
      <c r="D1525" s="134"/>
      <c r="E1525" s="134"/>
      <c r="F1525" s="134"/>
      <c r="G1525" s="134"/>
      <c r="H1525" s="134"/>
      <c r="I1525" s="134"/>
      <c r="J1525" s="134"/>
      <c r="K1525" s="134"/>
      <c r="L1525" s="134"/>
      <c r="M1525" s="134"/>
      <c r="N1525" s="134"/>
      <c r="O1525" s="134"/>
      <c r="P1525" s="134"/>
      <c r="Q1525" s="134"/>
      <c r="R1525" s="134"/>
      <c r="S1525" s="134"/>
      <c r="T1525" s="134"/>
      <c r="U1525" s="134"/>
      <c r="V1525" s="134"/>
      <c r="W1525" s="134"/>
    </row>
    <row r="1526" spans="2:23" x14ac:dyDescent="0.25">
      <c r="B1526" s="131" t="s">
        <v>139</v>
      </c>
    </row>
    <row r="1528" spans="2:23" x14ac:dyDescent="0.25">
      <c r="B1528" s="128" t="s">
        <v>261</v>
      </c>
      <c r="E1528" s="128" t="s">
        <v>374</v>
      </c>
    </row>
    <row r="1529" spans="2:23" x14ac:dyDescent="0.25">
      <c r="C1529" s="129" t="s">
        <v>1370</v>
      </c>
      <c r="E1529" s="129" t="s">
        <v>1371</v>
      </c>
      <c r="I1529" s="129" t="s">
        <v>375</v>
      </c>
      <c r="L1529" s="129" t="s">
        <v>408</v>
      </c>
      <c r="P1529" s="129" t="s">
        <v>1372</v>
      </c>
      <c r="T1529" s="135">
        <v>1252.94</v>
      </c>
      <c r="V1529" s="156">
        <v>0</v>
      </c>
      <c r="W1529" s="151"/>
    </row>
    <row r="1530" spans="2:23" x14ac:dyDescent="0.25">
      <c r="C1530" s="129" t="s">
        <v>829</v>
      </c>
      <c r="E1530" s="129" t="s">
        <v>1373</v>
      </c>
      <c r="I1530" s="129" t="s">
        <v>375</v>
      </c>
      <c r="L1530" s="129" t="s">
        <v>408</v>
      </c>
      <c r="P1530" s="129" t="s">
        <v>1374</v>
      </c>
      <c r="T1530" s="135">
        <v>1070.7</v>
      </c>
      <c r="V1530" s="156">
        <v>0</v>
      </c>
      <c r="W1530" s="151"/>
    </row>
    <row r="1531" spans="2:23" x14ac:dyDescent="0.25">
      <c r="C1531" s="129" t="s">
        <v>1375</v>
      </c>
      <c r="E1531" s="129" t="s">
        <v>1376</v>
      </c>
      <c r="I1531" s="129" t="s">
        <v>375</v>
      </c>
      <c r="L1531" s="129" t="s">
        <v>407</v>
      </c>
      <c r="P1531" s="129" t="s">
        <v>1377</v>
      </c>
      <c r="T1531" s="135">
        <v>3216</v>
      </c>
      <c r="V1531" s="156">
        <v>0</v>
      </c>
      <c r="W1531" s="151"/>
    </row>
    <row r="1532" spans="2:23" x14ac:dyDescent="0.25">
      <c r="C1532" s="129" t="s">
        <v>1375</v>
      </c>
      <c r="E1532" s="129" t="s">
        <v>1378</v>
      </c>
      <c r="I1532" s="129" t="s">
        <v>375</v>
      </c>
      <c r="L1532" s="129" t="s">
        <v>1379</v>
      </c>
      <c r="P1532" s="129" t="s">
        <v>1377</v>
      </c>
      <c r="T1532" s="135">
        <v>4065.21</v>
      </c>
      <c r="V1532" s="156">
        <v>0</v>
      </c>
      <c r="W1532" s="151"/>
    </row>
    <row r="1533" spans="2:23" x14ac:dyDescent="0.25">
      <c r="C1533" s="129" t="s">
        <v>792</v>
      </c>
      <c r="E1533" s="129" t="s">
        <v>1380</v>
      </c>
      <c r="I1533" s="129" t="s">
        <v>375</v>
      </c>
      <c r="L1533" s="129" t="s">
        <v>408</v>
      </c>
      <c r="P1533" s="129" t="s">
        <v>1381</v>
      </c>
      <c r="T1533" s="135">
        <v>677.73</v>
      </c>
      <c r="V1533" s="156">
        <v>0</v>
      </c>
      <c r="W1533" s="151"/>
    </row>
    <row r="1534" spans="2:23" x14ac:dyDescent="0.25">
      <c r="C1534" s="129" t="s">
        <v>1382</v>
      </c>
      <c r="E1534" s="129" t="s">
        <v>1383</v>
      </c>
      <c r="I1534" s="129" t="s">
        <v>375</v>
      </c>
      <c r="L1534" s="129" t="s">
        <v>1379</v>
      </c>
      <c r="P1534" s="129" t="s">
        <v>1384</v>
      </c>
      <c r="T1534" s="135">
        <v>1013</v>
      </c>
      <c r="V1534" s="156">
        <v>0</v>
      </c>
      <c r="W1534" s="151"/>
    </row>
    <row r="1535" spans="2:23" x14ac:dyDescent="0.25">
      <c r="C1535" s="129" t="s">
        <v>1382</v>
      </c>
      <c r="E1535" s="129" t="s">
        <v>1385</v>
      </c>
      <c r="I1535" s="129" t="s">
        <v>375</v>
      </c>
      <c r="L1535" s="129" t="s">
        <v>408</v>
      </c>
      <c r="P1535" s="129" t="s">
        <v>1386</v>
      </c>
      <c r="T1535" s="135">
        <v>2050.2799999999997</v>
      </c>
      <c r="V1535" s="156">
        <v>0</v>
      </c>
      <c r="W1535" s="151"/>
    </row>
    <row r="1536" spans="2:23" x14ac:dyDescent="0.25">
      <c r="C1536" s="129" t="s">
        <v>832</v>
      </c>
      <c r="E1536" s="129" t="s">
        <v>1387</v>
      </c>
      <c r="I1536" s="129" t="s">
        <v>375</v>
      </c>
      <c r="L1536" s="129" t="s">
        <v>408</v>
      </c>
      <c r="P1536" s="129" t="s">
        <v>1388</v>
      </c>
      <c r="T1536" s="135">
        <v>1252.07</v>
      </c>
      <c r="V1536" s="156">
        <v>0</v>
      </c>
      <c r="W1536" s="151"/>
    </row>
    <row r="1537" spans="2:23" x14ac:dyDescent="0.25">
      <c r="C1537" s="129" t="s">
        <v>894</v>
      </c>
      <c r="E1537" s="129" t="s">
        <v>1389</v>
      </c>
      <c r="I1537" s="129" t="s">
        <v>375</v>
      </c>
      <c r="L1537" s="129" t="s">
        <v>1390</v>
      </c>
      <c r="P1537" s="129" t="s">
        <v>1391</v>
      </c>
      <c r="T1537" s="135">
        <v>900</v>
      </c>
      <c r="V1537" s="156">
        <v>0</v>
      </c>
      <c r="W1537" s="151"/>
    </row>
    <row r="1538" spans="2:23" x14ac:dyDescent="0.25">
      <c r="C1538" s="129" t="s">
        <v>894</v>
      </c>
      <c r="E1538" s="129" t="s">
        <v>1392</v>
      </c>
      <c r="I1538" s="129" t="s">
        <v>375</v>
      </c>
      <c r="L1538" s="129" t="s">
        <v>1393</v>
      </c>
      <c r="P1538" s="129" t="s">
        <v>1391</v>
      </c>
      <c r="T1538" s="135">
        <v>840</v>
      </c>
      <c r="V1538" s="156">
        <v>0</v>
      </c>
      <c r="W1538" s="151"/>
    </row>
    <row r="1539" spans="2:23" x14ac:dyDescent="0.25">
      <c r="C1539" s="129" t="s">
        <v>897</v>
      </c>
      <c r="E1539" s="129" t="s">
        <v>1394</v>
      </c>
      <c r="I1539" s="129" t="s">
        <v>375</v>
      </c>
      <c r="L1539" s="129" t="s">
        <v>408</v>
      </c>
      <c r="P1539" s="129" t="s">
        <v>1395</v>
      </c>
      <c r="T1539" s="135">
        <v>2440.8500000000004</v>
      </c>
      <c r="V1539" s="156">
        <v>0</v>
      </c>
      <c r="W1539" s="151"/>
    </row>
    <row r="1540" spans="2:23" x14ac:dyDescent="0.25">
      <c r="C1540" s="129" t="s">
        <v>897</v>
      </c>
      <c r="E1540" s="129" t="s">
        <v>1396</v>
      </c>
      <c r="I1540" s="129" t="s">
        <v>375</v>
      </c>
      <c r="L1540" s="129" t="s">
        <v>1397</v>
      </c>
      <c r="P1540" s="129" t="s">
        <v>1391</v>
      </c>
      <c r="T1540" s="135">
        <v>938</v>
      </c>
      <c r="V1540" s="156">
        <v>0</v>
      </c>
      <c r="W1540" s="151"/>
    </row>
    <row r="1541" spans="2:23" x14ac:dyDescent="0.25">
      <c r="C1541" s="129" t="s">
        <v>897</v>
      </c>
      <c r="E1541" s="129" t="s">
        <v>1398</v>
      </c>
      <c r="I1541" s="129" t="s">
        <v>375</v>
      </c>
      <c r="L1541" s="129" t="s">
        <v>1399</v>
      </c>
      <c r="P1541" s="129" t="s">
        <v>1391</v>
      </c>
      <c r="T1541" s="135">
        <v>938</v>
      </c>
      <c r="V1541" s="156">
        <v>0</v>
      </c>
      <c r="W1541" s="151"/>
    </row>
    <row r="1542" spans="2:23" x14ac:dyDescent="0.25">
      <c r="C1542" s="129" t="s">
        <v>897</v>
      </c>
      <c r="E1542" s="129" t="s">
        <v>1400</v>
      </c>
      <c r="I1542" s="129" t="s">
        <v>375</v>
      </c>
      <c r="L1542" s="129" t="s">
        <v>1379</v>
      </c>
      <c r="P1542" s="129" t="s">
        <v>1391</v>
      </c>
      <c r="T1542" s="135">
        <v>1332</v>
      </c>
      <c r="V1542" s="156">
        <v>0</v>
      </c>
      <c r="W1542" s="151"/>
    </row>
    <row r="1543" spans="2:23" x14ac:dyDescent="0.25">
      <c r="B1543" s="128" t="s">
        <v>261</v>
      </c>
      <c r="E1543" s="128" t="s">
        <v>374</v>
      </c>
      <c r="S1543" s="160">
        <v>21986.780000000002</v>
      </c>
      <c r="T1543" s="151"/>
      <c r="U1543" s="160">
        <v>0</v>
      </c>
      <c r="V1543" s="151"/>
      <c r="W1543" s="151"/>
    </row>
    <row r="1544" spans="2:23" x14ac:dyDescent="0.25"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</row>
    <row r="1545" spans="2:23" x14ac:dyDescent="0.25">
      <c r="B1545" s="134"/>
      <c r="C1545" s="134"/>
      <c r="D1545" s="134"/>
      <c r="E1545" s="134"/>
      <c r="F1545" s="134"/>
      <c r="G1545" s="134"/>
      <c r="H1545" s="134"/>
      <c r="I1545" s="134"/>
      <c r="J1545" s="134"/>
      <c r="K1545" s="134"/>
      <c r="L1545" s="134"/>
      <c r="M1545" s="134"/>
      <c r="N1545" s="134"/>
      <c r="O1545" s="134"/>
      <c r="P1545" s="134"/>
      <c r="Q1545" s="134"/>
      <c r="R1545" s="134"/>
      <c r="S1545" s="158">
        <v>21986.780000000002</v>
      </c>
      <c r="T1545" s="159"/>
      <c r="U1545" s="158">
        <v>0</v>
      </c>
      <c r="V1545" s="159"/>
      <c r="W1545" s="159"/>
    </row>
    <row r="1546" spans="2:23" x14ac:dyDescent="0.25">
      <c r="B1546" s="138"/>
      <c r="C1546" s="138"/>
      <c r="D1546" s="127" t="s">
        <v>316</v>
      </c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2">
        <v>21986.780000000002</v>
      </c>
      <c r="S1546" s="138"/>
      <c r="T1546" s="138"/>
      <c r="U1546" s="138"/>
      <c r="V1546" s="138"/>
      <c r="W1546" s="138"/>
    </row>
    <row r="1547" spans="2:23" x14ac:dyDescent="0.25">
      <c r="B1547" s="134"/>
      <c r="C1547" s="134"/>
      <c r="D1547" s="134"/>
      <c r="E1547" s="134"/>
      <c r="F1547" s="134"/>
      <c r="G1547" s="134"/>
      <c r="H1547" s="134"/>
      <c r="I1547" s="134"/>
      <c r="J1547" s="134"/>
      <c r="K1547" s="134"/>
      <c r="L1547" s="134"/>
      <c r="M1547" s="134"/>
      <c r="N1547" s="134"/>
      <c r="O1547" s="134"/>
      <c r="P1547" s="134"/>
      <c r="Q1547" s="134"/>
      <c r="R1547" s="134"/>
      <c r="S1547" s="134"/>
      <c r="T1547" s="134"/>
      <c r="U1547" s="134"/>
      <c r="V1547" s="134"/>
      <c r="W1547" s="134"/>
    </row>
    <row r="1548" spans="2:23" x14ac:dyDescent="0.25">
      <c r="B1548" s="128" t="s">
        <v>311</v>
      </c>
      <c r="D1548" s="128" t="s">
        <v>301</v>
      </c>
      <c r="O1548" s="127" t="s">
        <v>168</v>
      </c>
      <c r="P1548" s="138"/>
      <c r="Q1548" s="138"/>
      <c r="R1548" s="132">
        <v>-21986.780000000002</v>
      </c>
    </row>
    <row r="1549" spans="2:23" x14ac:dyDescent="0.25">
      <c r="O1549" s="134"/>
      <c r="P1549" s="134"/>
      <c r="Q1549" s="134"/>
      <c r="R1549" s="134"/>
    </row>
    <row r="1550" spans="2:23" x14ac:dyDescent="0.25">
      <c r="B1550" s="129" t="s">
        <v>451</v>
      </c>
    </row>
    <row r="1552" spans="2:23" ht="24" customHeight="1" x14ac:dyDescent="0.25">
      <c r="B1552" s="161" t="s">
        <v>641</v>
      </c>
      <c r="C1552" s="151"/>
      <c r="D1552" s="151"/>
      <c r="E1552" s="151"/>
      <c r="F1552" s="151"/>
      <c r="G1552" s="151"/>
      <c r="H1552" s="151"/>
      <c r="I1552" s="151"/>
      <c r="J1552" s="151"/>
      <c r="K1552" s="151"/>
      <c r="L1552" s="151"/>
      <c r="M1552" s="151"/>
      <c r="N1552" s="151"/>
      <c r="O1552" s="151"/>
      <c r="P1552" s="151"/>
      <c r="Q1552" s="151"/>
      <c r="R1552" s="151"/>
      <c r="S1552" s="151"/>
      <c r="T1552" s="151"/>
      <c r="U1552" s="151"/>
      <c r="V1552" s="151"/>
      <c r="W1552" s="151"/>
    </row>
    <row r="1553" spans="2:23" ht="18" x14ac:dyDescent="0.25">
      <c r="B1553" s="124" t="s">
        <v>310</v>
      </c>
      <c r="S1553" s="150" t="s">
        <v>1401</v>
      </c>
      <c r="T1553" s="151"/>
      <c r="U1553" s="151"/>
      <c r="V1553" s="151"/>
      <c r="W1553" s="151"/>
    </row>
    <row r="1554" spans="2:23" ht="15.75" thickBot="1" x14ac:dyDescent="0.3">
      <c r="B1554" s="125" t="s">
        <v>431</v>
      </c>
      <c r="C1554" s="139"/>
      <c r="D1554" s="139"/>
      <c r="E1554" s="139"/>
      <c r="F1554" s="139"/>
      <c r="G1554" s="139"/>
      <c r="H1554" s="139"/>
      <c r="I1554" s="139"/>
      <c r="J1554" s="139"/>
      <c r="K1554" s="139" t="s">
        <v>135</v>
      </c>
      <c r="L1554" s="139"/>
      <c r="M1554" s="139"/>
      <c r="N1554" s="139"/>
      <c r="O1554" s="139"/>
      <c r="P1554" s="139" t="s">
        <v>432</v>
      </c>
      <c r="Q1554" s="139" t="s">
        <v>433</v>
      </c>
      <c r="R1554" s="139"/>
      <c r="S1554" s="152" t="s">
        <v>136</v>
      </c>
      <c r="T1554" s="153"/>
      <c r="U1554" s="153"/>
      <c r="V1554" s="153"/>
      <c r="W1554" s="153"/>
    </row>
    <row r="1555" spans="2:23" ht="15.75" thickTop="1" x14ac:dyDescent="0.25">
      <c r="B1555" s="126"/>
      <c r="C1555" s="126"/>
      <c r="D1555" s="126"/>
      <c r="E1555" s="126"/>
      <c r="F1555" s="126"/>
      <c r="G1555" s="126"/>
      <c r="H1555" s="126"/>
      <c r="I1555" s="126"/>
      <c r="J1555" s="126"/>
      <c r="K1555" s="126"/>
      <c r="L1555" s="126"/>
      <c r="M1555" s="126"/>
      <c r="N1555" s="126"/>
      <c r="O1555" s="126"/>
      <c r="P1555" s="126"/>
      <c r="Q1555" s="126"/>
      <c r="R1555" s="126"/>
      <c r="S1555" s="126"/>
      <c r="T1555" s="126"/>
      <c r="U1555" s="126"/>
      <c r="V1555" s="126"/>
      <c r="W1555" s="126"/>
    </row>
    <row r="1556" spans="2:23" ht="15.75" x14ac:dyDescent="0.25">
      <c r="B1556" s="141" t="s">
        <v>311</v>
      </c>
      <c r="F1556" s="141" t="s">
        <v>302</v>
      </c>
    </row>
    <row r="1558" spans="2:23" x14ac:dyDescent="0.25">
      <c r="B1558" s="138"/>
      <c r="C1558" s="127" t="s">
        <v>173</v>
      </c>
      <c r="D1558" s="138"/>
      <c r="E1558" s="127" t="s">
        <v>312</v>
      </c>
      <c r="F1558" s="138"/>
      <c r="G1558" s="138"/>
      <c r="H1558" s="138"/>
      <c r="I1558" s="127" t="s">
        <v>174</v>
      </c>
      <c r="J1558" s="138"/>
      <c r="K1558" s="138"/>
      <c r="L1558" s="127" t="s">
        <v>175</v>
      </c>
      <c r="M1558" s="138"/>
      <c r="N1558" s="138"/>
      <c r="O1558" s="138"/>
      <c r="P1558" s="127" t="s">
        <v>176</v>
      </c>
      <c r="Q1558" s="138"/>
      <c r="R1558" s="138"/>
      <c r="S1558" s="138"/>
      <c r="T1558" s="137" t="s">
        <v>177</v>
      </c>
      <c r="U1558" s="138"/>
      <c r="V1558" s="154" t="s">
        <v>313</v>
      </c>
      <c r="W1558" s="155"/>
    </row>
    <row r="1559" spans="2:23" x14ac:dyDescent="0.25">
      <c r="B1559" s="134"/>
      <c r="C1559" s="134"/>
      <c r="D1559" s="134"/>
      <c r="E1559" s="134"/>
      <c r="F1559" s="134"/>
      <c r="G1559" s="134"/>
      <c r="H1559" s="134"/>
      <c r="I1559" s="134"/>
      <c r="J1559" s="134"/>
      <c r="K1559" s="134"/>
      <c r="L1559" s="134"/>
      <c r="M1559" s="134"/>
      <c r="N1559" s="134"/>
      <c r="O1559" s="134"/>
      <c r="P1559" s="134"/>
      <c r="Q1559" s="134"/>
      <c r="R1559" s="134"/>
      <c r="S1559" s="134"/>
      <c r="T1559" s="134"/>
      <c r="U1559" s="134"/>
      <c r="V1559" s="134"/>
      <c r="W1559" s="134"/>
    </row>
    <row r="1560" spans="2:23" x14ac:dyDescent="0.25">
      <c r="B1560" s="131" t="s">
        <v>139</v>
      </c>
    </row>
    <row r="1562" spans="2:23" x14ac:dyDescent="0.25">
      <c r="B1562" s="128" t="s">
        <v>260</v>
      </c>
      <c r="E1562" s="128" t="s">
        <v>403</v>
      </c>
    </row>
    <row r="1563" spans="2:23" x14ac:dyDescent="0.25">
      <c r="C1563" s="129" t="s">
        <v>1402</v>
      </c>
      <c r="E1563" s="129" t="s">
        <v>1403</v>
      </c>
      <c r="I1563" s="129" t="s">
        <v>387</v>
      </c>
      <c r="L1563" s="129" t="s">
        <v>1404</v>
      </c>
      <c r="P1563" s="129" t="s">
        <v>1405</v>
      </c>
      <c r="T1563" s="135">
        <v>1631.6699999999998</v>
      </c>
      <c r="V1563" s="156">
        <v>0</v>
      </c>
      <c r="W1563" s="151"/>
    </row>
    <row r="1564" spans="2:23" x14ac:dyDescent="0.25">
      <c r="C1564" s="129" t="s">
        <v>1227</v>
      </c>
      <c r="E1564" s="129" t="s">
        <v>1406</v>
      </c>
      <c r="I1564" s="129" t="s">
        <v>387</v>
      </c>
      <c r="L1564" s="129" t="s">
        <v>1407</v>
      </c>
      <c r="P1564" s="129" t="s">
        <v>1408</v>
      </c>
      <c r="T1564" s="135">
        <v>2000</v>
      </c>
      <c r="V1564" s="156">
        <v>0</v>
      </c>
      <c r="W1564" s="151"/>
    </row>
    <row r="1565" spans="2:23" x14ac:dyDescent="0.25">
      <c r="B1565" s="128" t="s">
        <v>260</v>
      </c>
      <c r="E1565" s="128" t="s">
        <v>403</v>
      </c>
      <c r="S1565" s="160">
        <v>3631.67</v>
      </c>
      <c r="T1565" s="151"/>
      <c r="U1565" s="160">
        <v>0</v>
      </c>
      <c r="V1565" s="151"/>
      <c r="W1565" s="151"/>
    </row>
    <row r="1567" spans="2:23" x14ac:dyDescent="0.25">
      <c r="B1567" s="128" t="s">
        <v>261</v>
      </c>
      <c r="E1567" s="128" t="s">
        <v>374</v>
      </c>
    </row>
    <row r="1568" spans="2:23" x14ac:dyDescent="0.25">
      <c r="C1568" s="129" t="s">
        <v>897</v>
      </c>
      <c r="E1568" s="129" t="s">
        <v>1394</v>
      </c>
      <c r="I1568" s="129" t="s">
        <v>375</v>
      </c>
      <c r="L1568" s="129" t="s">
        <v>408</v>
      </c>
      <c r="P1568" s="129" t="s">
        <v>1395</v>
      </c>
      <c r="T1568" s="135">
        <v>618.13</v>
      </c>
      <c r="V1568" s="156">
        <v>0</v>
      </c>
      <c r="W1568" s="151"/>
    </row>
    <row r="1569" spans="2:23" x14ac:dyDescent="0.25">
      <c r="B1569" s="128" t="s">
        <v>261</v>
      </c>
      <c r="E1569" s="128" t="s">
        <v>374</v>
      </c>
      <c r="S1569" s="160">
        <v>618.13</v>
      </c>
      <c r="T1569" s="151"/>
      <c r="U1569" s="160">
        <v>0</v>
      </c>
      <c r="V1569" s="151"/>
      <c r="W1569" s="151"/>
    </row>
    <row r="1571" spans="2:23" x14ac:dyDescent="0.25">
      <c r="B1571" s="128" t="s">
        <v>385</v>
      </c>
      <c r="E1571" s="128" t="s">
        <v>386</v>
      </c>
    </row>
    <row r="1572" spans="2:23" x14ac:dyDescent="0.25">
      <c r="C1572" s="129" t="s">
        <v>1409</v>
      </c>
      <c r="E1572" s="129" t="s">
        <v>1410</v>
      </c>
      <c r="I1572" s="129" t="s">
        <v>387</v>
      </c>
      <c r="L1572" s="129" t="s">
        <v>1411</v>
      </c>
      <c r="P1572" s="129" t="s">
        <v>1412</v>
      </c>
      <c r="T1572" s="135">
        <v>3243</v>
      </c>
      <c r="V1572" s="156">
        <v>0</v>
      </c>
      <c r="W1572" s="151"/>
    </row>
    <row r="1573" spans="2:23" x14ac:dyDescent="0.25">
      <c r="B1573" s="128" t="s">
        <v>385</v>
      </c>
      <c r="E1573" s="128" t="s">
        <v>386</v>
      </c>
      <c r="S1573" s="160">
        <v>3243</v>
      </c>
      <c r="T1573" s="151"/>
      <c r="U1573" s="160">
        <v>0</v>
      </c>
      <c r="V1573" s="151"/>
      <c r="W1573" s="151"/>
    </row>
    <row r="1575" spans="2:23" x14ac:dyDescent="0.25">
      <c r="B1575" s="128" t="s">
        <v>400</v>
      </c>
      <c r="E1575" s="128" t="s">
        <v>401</v>
      </c>
    </row>
    <row r="1576" spans="2:23" x14ac:dyDescent="0.25">
      <c r="C1576" s="129" t="s">
        <v>1375</v>
      </c>
      <c r="E1576" s="129" t="s">
        <v>1376</v>
      </c>
      <c r="I1576" s="129" t="s">
        <v>375</v>
      </c>
      <c r="L1576" s="129" t="s">
        <v>407</v>
      </c>
      <c r="P1576" s="129" t="s">
        <v>1413</v>
      </c>
      <c r="T1576" s="135">
        <v>9505.2000000000007</v>
      </c>
      <c r="V1576" s="156">
        <v>0</v>
      </c>
      <c r="W1576" s="151"/>
    </row>
    <row r="1577" spans="2:23" x14ac:dyDescent="0.25">
      <c r="C1577" s="129" t="s">
        <v>1382</v>
      </c>
      <c r="E1577" s="129" t="s">
        <v>1385</v>
      </c>
      <c r="I1577" s="129" t="s">
        <v>375</v>
      </c>
      <c r="L1577" s="129" t="s">
        <v>408</v>
      </c>
      <c r="P1577" s="129" t="s">
        <v>1386</v>
      </c>
      <c r="T1577" s="135">
        <v>1423.8</v>
      </c>
      <c r="V1577" s="156">
        <v>0</v>
      </c>
      <c r="W1577" s="151"/>
    </row>
    <row r="1578" spans="2:23" x14ac:dyDescent="0.25">
      <c r="C1578" s="129" t="s">
        <v>1414</v>
      </c>
      <c r="E1578" s="129" t="s">
        <v>1415</v>
      </c>
      <c r="I1578" s="129" t="s">
        <v>387</v>
      </c>
      <c r="L1578" s="129" t="s">
        <v>1416</v>
      </c>
      <c r="P1578" s="129" t="s">
        <v>1417</v>
      </c>
      <c r="T1578" s="135">
        <v>3746.16</v>
      </c>
      <c r="V1578" s="156">
        <v>0</v>
      </c>
      <c r="W1578" s="151"/>
    </row>
    <row r="1579" spans="2:23" x14ac:dyDescent="0.25">
      <c r="B1579" s="128" t="s">
        <v>400</v>
      </c>
      <c r="E1579" s="128" t="s">
        <v>401</v>
      </c>
      <c r="S1579" s="160">
        <v>14675.16</v>
      </c>
      <c r="T1579" s="151"/>
      <c r="U1579" s="160">
        <v>0</v>
      </c>
      <c r="V1579" s="151"/>
      <c r="W1579" s="151"/>
    </row>
    <row r="1581" spans="2:23" x14ac:dyDescent="0.25">
      <c r="B1581" s="128" t="s">
        <v>269</v>
      </c>
      <c r="E1581" s="128" t="s">
        <v>382</v>
      </c>
    </row>
    <row r="1582" spans="2:23" x14ac:dyDescent="0.25">
      <c r="C1582" s="129" t="s">
        <v>1048</v>
      </c>
      <c r="E1582" s="129" t="s">
        <v>1418</v>
      </c>
      <c r="I1582" s="129" t="s">
        <v>387</v>
      </c>
      <c r="L1582" s="129" t="s">
        <v>542</v>
      </c>
      <c r="P1582" s="129" t="s">
        <v>1419</v>
      </c>
      <c r="T1582" s="135">
        <v>13846</v>
      </c>
      <c r="V1582" s="156">
        <v>0</v>
      </c>
      <c r="W1582" s="151"/>
    </row>
    <row r="1583" spans="2:23" x14ac:dyDescent="0.25">
      <c r="B1583" s="128" t="s">
        <v>269</v>
      </c>
      <c r="E1583" s="128" t="s">
        <v>382</v>
      </c>
      <c r="S1583" s="160">
        <v>13846</v>
      </c>
      <c r="T1583" s="151"/>
      <c r="U1583" s="160">
        <v>0</v>
      </c>
      <c r="V1583" s="151"/>
      <c r="W1583" s="151"/>
    </row>
    <row r="1585" spans="2:23" x14ac:dyDescent="0.25">
      <c r="B1585" s="128" t="s">
        <v>1420</v>
      </c>
      <c r="E1585" s="128" t="s">
        <v>1121</v>
      </c>
    </row>
    <row r="1586" spans="2:23" x14ac:dyDescent="0.25">
      <c r="C1586" s="129" t="s">
        <v>1382</v>
      </c>
      <c r="E1586" s="129" t="s">
        <v>1385</v>
      </c>
      <c r="I1586" s="129" t="s">
        <v>375</v>
      </c>
      <c r="L1586" s="129" t="s">
        <v>408</v>
      </c>
      <c r="P1586" s="129" t="s">
        <v>1386</v>
      </c>
      <c r="T1586" s="135">
        <v>301.13</v>
      </c>
      <c r="V1586" s="156">
        <v>0</v>
      </c>
      <c r="W1586" s="151"/>
    </row>
    <row r="1587" spans="2:23" x14ac:dyDescent="0.25">
      <c r="B1587" s="128" t="s">
        <v>1420</v>
      </c>
      <c r="E1587" s="128" t="s">
        <v>1121</v>
      </c>
      <c r="S1587" s="160">
        <v>301.13</v>
      </c>
      <c r="T1587" s="151"/>
      <c r="U1587" s="160">
        <v>0</v>
      </c>
      <c r="V1587" s="151"/>
      <c r="W1587" s="151"/>
    </row>
    <row r="1589" spans="2:23" x14ac:dyDescent="0.25">
      <c r="B1589" s="128" t="s">
        <v>273</v>
      </c>
      <c r="E1589" s="128" t="s">
        <v>314</v>
      </c>
    </row>
    <row r="1590" spans="2:23" x14ac:dyDescent="0.25">
      <c r="C1590" s="129" t="s">
        <v>455</v>
      </c>
      <c r="E1590" s="129" t="s">
        <v>1421</v>
      </c>
      <c r="I1590" s="129" t="s">
        <v>315</v>
      </c>
      <c r="L1590" s="129" t="s">
        <v>542</v>
      </c>
      <c r="P1590" s="129" t="s">
        <v>1422</v>
      </c>
      <c r="T1590" s="135">
        <v>170.8</v>
      </c>
      <c r="V1590" s="156">
        <v>0</v>
      </c>
      <c r="W1590" s="151"/>
    </row>
    <row r="1591" spans="2:23" x14ac:dyDescent="0.25">
      <c r="B1591" s="128" t="s">
        <v>273</v>
      </c>
      <c r="E1591" s="128" t="s">
        <v>314</v>
      </c>
      <c r="S1591" s="160">
        <v>170.8</v>
      </c>
      <c r="T1591" s="151"/>
      <c r="U1591" s="160">
        <v>0</v>
      </c>
      <c r="V1591" s="151"/>
      <c r="W1591" s="151"/>
    </row>
    <row r="1592" spans="2:23" x14ac:dyDescent="0.25"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</row>
    <row r="1593" spans="2:23" x14ac:dyDescent="0.25">
      <c r="B1593" s="134"/>
      <c r="C1593" s="134"/>
      <c r="D1593" s="134"/>
      <c r="E1593" s="134"/>
      <c r="F1593" s="134"/>
      <c r="G1593" s="134"/>
      <c r="H1593" s="134"/>
      <c r="I1593" s="134"/>
      <c r="J1593" s="134"/>
      <c r="K1593" s="134"/>
      <c r="L1593" s="134"/>
      <c r="M1593" s="134"/>
      <c r="N1593" s="134"/>
      <c r="O1593" s="134"/>
      <c r="P1593" s="134"/>
      <c r="Q1593" s="134"/>
      <c r="R1593" s="134"/>
      <c r="S1593" s="158">
        <v>36485.89</v>
      </c>
      <c r="T1593" s="159"/>
      <c r="U1593" s="158">
        <v>0</v>
      </c>
      <c r="V1593" s="159"/>
      <c r="W1593" s="159"/>
    </row>
    <row r="1594" spans="2:23" x14ac:dyDescent="0.25">
      <c r="B1594" s="138"/>
      <c r="C1594" s="138"/>
      <c r="D1594" s="127" t="s">
        <v>316</v>
      </c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2">
        <v>36485.89</v>
      </c>
      <c r="S1594" s="138"/>
      <c r="T1594" s="138"/>
      <c r="U1594" s="138"/>
      <c r="V1594" s="138"/>
      <c r="W1594" s="138"/>
    </row>
    <row r="1595" spans="2:23" x14ac:dyDescent="0.25">
      <c r="B1595" s="134"/>
      <c r="C1595" s="134"/>
      <c r="D1595" s="134"/>
      <c r="E1595" s="134"/>
      <c r="F1595" s="134"/>
      <c r="G1595" s="134"/>
      <c r="H1595" s="134"/>
      <c r="I1595" s="134"/>
      <c r="J1595" s="134"/>
      <c r="K1595" s="134"/>
      <c r="L1595" s="134"/>
      <c r="M1595" s="134"/>
      <c r="N1595" s="134"/>
      <c r="O1595" s="134"/>
      <c r="P1595" s="134"/>
      <c r="Q1595" s="134"/>
      <c r="R1595" s="134"/>
      <c r="S1595" s="134"/>
      <c r="T1595" s="134"/>
      <c r="U1595" s="134"/>
      <c r="V1595" s="134"/>
      <c r="W1595" s="134"/>
    </row>
    <row r="1596" spans="2:23" x14ac:dyDescent="0.25">
      <c r="B1596" s="128" t="s">
        <v>311</v>
      </c>
      <c r="D1596" s="128" t="s">
        <v>302</v>
      </c>
      <c r="O1596" s="127" t="s">
        <v>168</v>
      </c>
      <c r="P1596" s="138"/>
      <c r="Q1596" s="138"/>
      <c r="R1596" s="132">
        <v>-36485.89</v>
      </c>
    </row>
    <row r="1597" spans="2:23" x14ac:dyDescent="0.25">
      <c r="O1597" s="134"/>
      <c r="P1597" s="134"/>
      <c r="Q1597" s="134"/>
      <c r="R1597" s="134"/>
    </row>
    <row r="1598" spans="2:23" x14ac:dyDescent="0.25">
      <c r="B1598" s="129" t="s">
        <v>451</v>
      </c>
    </row>
    <row r="1600" spans="2:23" ht="24" customHeight="1" x14ac:dyDescent="0.25">
      <c r="B1600" s="161" t="s">
        <v>641</v>
      </c>
      <c r="C1600" s="151"/>
      <c r="D1600" s="151"/>
      <c r="E1600" s="151"/>
      <c r="F1600" s="151"/>
      <c r="G1600" s="151"/>
      <c r="H1600" s="151"/>
      <c r="I1600" s="151"/>
      <c r="J1600" s="151"/>
      <c r="K1600" s="151"/>
      <c r="L1600" s="151"/>
      <c r="M1600" s="151"/>
      <c r="N1600" s="151"/>
      <c r="O1600" s="151"/>
      <c r="P1600" s="151"/>
      <c r="Q1600" s="151"/>
      <c r="R1600" s="151"/>
      <c r="S1600" s="151"/>
      <c r="T1600" s="151"/>
      <c r="U1600" s="151"/>
      <c r="V1600" s="151"/>
      <c r="W1600" s="151"/>
    </row>
    <row r="1601" spans="2:23" ht="18" x14ac:dyDescent="0.25">
      <c r="B1601" s="124" t="s">
        <v>310</v>
      </c>
      <c r="S1601" s="150" t="s">
        <v>1423</v>
      </c>
      <c r="T1601" s="151"/>
      <c r="U1601" s="151"/>
      <c r="V1601" s="151"/>
      <c r="W1601" s="151"/>
    </row>
    <row r="1602" spans="2:23" ht="15.75" thickBot="1" x14ac:dyDescent="0.3">
      <c r="B1602" s="125" t="s">
        <v>431</v>
      </c>
      <c r="C1602" s="139"/>
      <c r="D1602" s="139"/>
      <c r="E1602" s="139"/>
      <c r="F1602" s="139"/>
      <c r="G1602" s="139"/>
      <c r="H1602" s="139"/>
      <c r="I1602" s="139"/>
      <c r="J1602" s="139"/>
      <c r="K1602" s="139" t="s">
        <v>135</v>
      </c>
      <c r="L1602" s="139"/>
      <c r="M1602" s="139"/>
      <c r="N1602" s="139"/>
      <c r="O1602" s="139"/>
      <c r="P1602" s="139" t="s">
        <v>432</v>
      </c>
      <c r="Q1602" s="139" t="s">
        <v>433</v>
      </c>
      <c r="R1602" s="139"/>
      <c r="S1602" s="152" t="s">
        <v>136</v>
      </c>
      <c r="T1602" s="153"/>
      <c r="U1602" s="153"/>
      <c r="V1602" s="153"/>
      <c r="W1602" s="153"/>
    </row>
    <row r="1603" spans="2:23" ht="15.75" thickTop="1" x14ac:dyDescent="0.25">
      <c r="B1603" s="126"/>
      <c r="C1603" s="126"/>
      <c r="D1603" s="126"/>
      <c r="E1603" s="126"/>
      <c r="F1603" s="126"/>
      <c r="G1603" s="126"/>
      <c r="H1603" s="126"/>
      <c r="I1603" s="126"/>
      <c r="J1603" s="126"/>
      <c r="K1603" s="126"/>
      <c r="L1603" s="126"/>
      <c r="M1603" s="126"/>
      <c r="N1603" s="126"/>
      <c r="O1603" s="126"/>
      <c r="P1603" s="126"/>
      <c r="Q1603" s="126"/>
      <c r="R1603" s="126"/>
      <c r="S1603" s="126"/>
      <c r="T1603" s="126"/>
      <c r="U1603" s="126"/>
      <c r="V1603" s="126"/>
      <c r="W1603" s="126"/>
    </row>
    <row r="1604" spans="2:23" ht="15.75" x14ac:dyDescent="0.25">
      <c r="B1604" s="141" t="s">
        <v>311</v>
      </c>
      <c r="F1604" s="141" t="s">
        <v>446</v>
      </c>
    </row>
    <row r="1606" spans="2:23" x14ac:dyDescent="0.25">
      <c r="B1606" s="138"/>
      <c r="C1606" s="127" t="s">
        <v>173</v>
      </c>
      <c r="D1606" s="138"/>
      <c r="E1606" s="127" t="s">
        <v>312</v>
      </c>
      <c r="F1606" s="138"/>
      <c r="G1606" s="138"/>
      <c r="H1606" s="138"/>
      <c r="I1606" s="127" t="s">
        <v>174</v>
      </c>
      <c r="J1606" s="138"/>
      <c r="K1606" s="138"/>
      <c r="L1606" s="127" t="s">
        <v>175</v>
      </c>
      <c r="M1606" s="138"/>
      <c r="N1606" s="138"/>
      <c r="O1606" s="138"/>
      <c r="P1606" s="127" t="s">
        <v>176</v>
      </c>
      <c r="Q1606" s="138"/>
      <c r="R1606" s="138"/>
      <c r="S1606" s="138"/>
      <c r="T1606" s="137" t="s">
        <v>177</v>
      </c>
      <c r="U1606" s="138"/>
      <c r="V1606" s="154" t="s">
        <v>313</v>
      </c>
      <c r="W1606" s="155"/>
    </row>
    <row r="1607" spans="2:23" x14ac:dyDescent="0.25">
      <c r="B1607" s="134"/>
      <c r="C1607" s="134"/>
      <c r="D1607" s="134"/>
      <c r="E1607" s="134"/>
      <c r="F1607" s="134"/>
      <c r="G1607" s="134"/>
      <c r="H1607" s="134"/>
      <c r="I1607" s="134"/>
      <c r="J1607" s="134"/>
      <c r="K1607" s="134"/>
      <c r="L1607" s="134"/>
      <c r="M1607" s="134"/>
      <c r="N1607" s="134"/>
      <c r="O1607" s="134"/>
      <c r="P1607" s="134"/>
      <c r="Q1607" s="134"/>
      <c r="R1607" s="134"/>
      <c r="S1607" s="134"/>
      <c r="T1607" s="134"/>
      <c r="U1607" s="134"/>
      <c r="V1607" s="134"/>
      <c r="W1607" s="134"/>
    </row>
    <row r="1608" spans="2:23" x14ac:dyDescent="0.25">
      <c r="B1608" s="131" t="s">
        <v>140</v>
      </c>
    </row>
    <row r="1610" spans="2:23" x14ac:dyDescent="0.25">
      <c r="B1610" s="128" t="s">
        <v>229</v>
      </c>
      <c r="E1610" s="128" t="s">
        <v>367</v>
      </c>
    </row>
    <row r="1611" spans="2:23" x14ac:dyDescent="0.25">
      <c r="C1611" s="129" t="s">
        <v>657</v>
      </c>
      <c r="E1611" s="129" t="s">
        <v>1424</v>
      </c>
      <c r="I1611" s="129" t="s">
        <v>315</v>
      </c>
      <c r="L1611" s="129" t="s">
        <v>255</v>
      </c>
      <c r="P1611" s="129" t="s">
        <v>1425</v>
      </c>
      <c r="T1611" s="135">
        <v>0</v>
      </c>
      <c r="V1611" s="156">
        <v>28.479999999999997</v>
      </c>
      <c r="W1611" s="151"/>
    </row>
    <row r="1612" spans="2:23" x14ac:dyDescent="0.25">
      <c r="B1612" s="128" t="s">
        <v>229</v>
      </c>
      <c r="E1612" s="128" t="s">
        <v>367</v>
      </c>
      <c r="S1612" s="160">
        <v>0</v>
      </c>
      <c r="T1612" s="151"/>
      <c r="U1612" s="160">
        <v>28.479999999999997</v>
      </c>
      <c r="V1612" s="151"/>
      <c r="W1612" s="151"/>
    </row>
    <row r="1613" spans="2:23" x14ac:dyDescent="0.25"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</row>
    <row r="1614" spans="2:23" x14ac:dyDescent="0.25">
      <c r="B1614" s="134"/>
      <c r="C1614" s="134"/>
      <c r="D1614" s="134"/>
      <c r="E1614" s="134"/>
      <c r="F1614" s="134"/>
      <c r="G1614" s="134"/>
      <c r="H1614" s="134"/>
      <c r="I1614" s="134"/>
      <c r="J1614" s="134"/>
      <c r="K1614" s="134"/>
      <c r="L1614" s="134"/>
      <c r="M1614" s="134"/>
      <c r="N1614" s="134"/>
      <c r="O1614" s="134"/>
      <c r="P1614" s="134"/>
      <c r="Q1614" s="134"/>
      <c r="R1614" s="134"/>
      <c r="S1614" s="158">
        <v>0</v>
      </c>
      <c r="T1614" s="159"/>
      <c r="U1614" s="158">
        <v>28.479999999999997</v>
      </c>
      <c r="V1614" s="159"/>
      <c r="W1614" s="159"/>
    </row>
    <row r="1615" spans="2:23" x14ac:dyDescent="0.25">
      <c r="B1615" s="138"/>
      <c r="C1615" s="138"/>
      <c r="D1615" s="127" t="s">
        <v>324</v>
      </c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2">
        <v>28.479999999999997</v>
      </c>
      <c r="S1615" s="138"/>
      <c r="T1615" s="138"/>
      <c r="U1615" s="138"/>
      <c r="V1615" s="138"/>
      <c r="W1615" s="138"/>
    </row>
    <row r="1616" spans="2:23" x14ac:dyDescent="0.25">
      <c r="B1616" s="134"/>
      <c r="C1616" s="134"/>
      <c r="D1616" s="134"/>
      <c r="E1616" s="134"/>
      <c r="F1616" s="134"/>
      <c r="G1616" s="134"/>
      <c r="H1616" s="134"/>
      <c r="I1616" s="134"/>
      <c r="J1616" s="134"/>
      <c r="K1616" s="134"/>
      <c r="L1616" s="134"/>
      <c r="M1616" s="134"/>
      <c r="N1616" s="134"/>
      <c r="O1616" s="134"/>
      <c r="P1616" s="134"/>
      <c r="Q1616" s="134"/>
      <c r="R1616" s="134"/>
      <c r="S1616" s="134"/>
      <c r="T1616" s="134"/>
      <c r="U1616" s="134"/>
      <c r="V1616" s="134"/>
      <c r="W1616" s="134"/>
    </row>
    <row r="1617" spans="2:23" x14ac:dyDescent="0.25">
      <c r="B1617" s="128" t="s">
        <v>311</v>
      </c>
      <c r="D1617" s="128" t="s">
        <v>446</v>
      </c>
      <c r="O1617" s="127" t="s">
        <v>168</v>
      </c>
      <c r="P1617" s="138"/>
      <c r="Q1617" s="138"/>
      <c r="R1617" s="132">
        <v>28.479999999999997</v>
      </c>
    </row>
    <row r="1618" spans="2:23" x14ac:dyDescent="0.25">
      <c r="O1618" s="134"/>
      <c r="P1618" s="134"/>
      <c r="Q1618" s="134"/>
      <c r="R1618" s="134"/>
    </row>
    <row r="1619" spans="2:23" x14ac:dyDescent="0.25">
      <c r="B1619" s="129" t="s">
        <v>451</v>
      </c>
    </row>
    <row r="1621" spans="2:23" ht="24" customHeight="1" x14ac:dyDescent="0.25">
      <c r="B1621" s="161" t="s">
        <v>641</v>
      </c>
      <c r="C1621" s="151"/>
      <c r="D1621" s="151"/>
      <c r="E1621" s="151"/>
      <c r="F1621" s="151"/>
      <c r="G1621" s="151"/>
      <c r="H1621" s="151"/>
      <c r="I1621" s="151"/>
      <c r="J1621" s="151"/>
      <c r="K1621" s="151"/>
      <c r="L1621" s="151"/>
      <c r="M1621" s="151"/>
      <c r="N1621" s="151"/>
      <c r="O1621" s="151"/>
      <c r="P1621" s="151"/>
      <c r="Q1621" s="151"/>
      <c r="R1621" s="151"/>
      <c r="S1621" s="151"/>
      <c r="T1621" s="151"/>
      <c r="U1621" s="151"/>
      <c r="V1621" s="151"/>
      <c r="W1621" s="151"/>
    </row>
    <row r="1622" spans="2:23" ht="18" x14ac:dyDescent="0.25">
      <c r="B1622" s="124" t="s">
        <v>310</v>
      </c>
      <c r="S1622" s="150" t="s">
        <v>1426</v>
      </c>
      <c r="T1622" s="151"/>
      <c r="U1622" s="151"/>
      <c r="V1622" s="151"/>
      <c r="W1622" s="151"/>
    </row>
    <row r="1623" spans="2:23" ht="15.75" thickBot="1" x14ac:dyDescent="0.3">
      <c r="B1623" s="125" t="s">
        <v>431</v>
      </c>
      <c r="C1623" s="139"/>
      <c r="D1623" s="139"/>
      <c r="E1623" s="139"/>
      <c r="F1623" s="139"/>
      <c r="G1623" s="139"/>
      <c r="H1623" s="139"/>
      <c r="I1623" s="139"/>
      <c r="J1623" s="139"/>
      <c r="K1623" s="139" t="s">
        <v>135</v>
      </c>
      <c r="L1623" s="139"/>
      <c r="M1623" s="139"/>
      <c r="N1623" s="139"/>
      <c r="O1623" s="139"/>
      <c r="P1623" s="139" t="s">
        <v>432</v>
      </c>
      <c r="Q1623" s="139" t="s">
        <v>433</v>
      </c>
      <c r="R1623" s="139"/>
      <c r="S1623" s="152" t="s">
        <v>136</v>
      </c>
      <c r="T1623" s="153"/>
      <c r="U1623" s="153"/>
      <c r="V1623" s="153"/>
      <c r="W1623" s="153"/>
    </row>
    <row r="1624" spans="2:23" ht="15.75" thickTop="1" x14ac:dyDescent="0.25">
      <c r="B1624" s="126"/>
      <c r="C1624" s="126"/>
      <c r="D1624" s="126"/>
      <c r="E1624" s="126"/>
      <c r="F1624" s="126"/>
      <c r="G1624" s="126"/>
      <c r="H1624" s="126"/>
      <c r="I1624" s="126"/>
      <c r="J1624" s="126"/>
      <c r="K1624" s="126"/>
      <c r="L1624" s="126"/>
      <c r="M1624" s="126"/>
      <c r="N1624" s="126"/>
      <c r="O1624" s="126"/>
      <c r="P1624" s="126"/>
      <c r="Q1624" s="126"/>
      <c r="R1624" s="126"/>
      <c r="S1624" s="126"/>
      <c r="T1624" s="126"/>
      <c r="U1624" s="126"/>
      <c r="V1624" s="126"/>
      <c r="W1624" s="126"/>
    </row>
    <row r="1625" spans="2:23" ht="15.75" x14ac:dyDescent="0.25">
      <c r="B1625" s="141" t="s">
        <v>311</v>
      </c>
      <c r="F1625" s="141" t="s">
        <v>447</v>
      </c>
    </row>
    <row r="1627" spans="2:23" x14ac:dyDescent="0.25">
      <c r="B1627" s="138"/>
      <c r="C1627" s="127" t="s">
        <v>173</v>
      </c>
      <c r="D1627" s="138"/>
      <c r="E1627" s="127" t="s">
        <v>312</v>
      </c>
      <c r="F1627" s="138"/>
      <c r="G1627" s="138"/>
      <c r="H1627" s="138"/>
      <c r="I1627" s="127" t="s">
        <v>174</v>
      </c>
      <c r="J1627" s="138"/>
      <c r="K1627" s="138"/>
      <c r="L1627" s="127" t="s">
        <v>175</v>
      </c>
      <c r="M1627" s="138"/>
      <c r="N1627" s="138"/>
      <c r="O1627" s="138"/>
      <c r="P1627" s="127" t="s">
        <v>176</v>
      </c>
      <c r="Q1627" s="138"/>
      <c r="R1627" s="138"/>
      <c r="S1627" s="138"/>
      <c r="T1627" s="137" t="s">
        <v>177</v>
      </c>
      <c r="U1627" s="138"/>
      <c r="V1627" s="154" t="s">
        <v>313</v>
      </c>
      <c r="W1627" s="155"/>
    </row>
    <row r="1628" spans="2:23" x14ac:dyDescent="0.25">
      <c r="B1628" s="134"/>
      <c r="C1628" s="134"/>
      <c r="D1628" s="134"/>
      <c r="E1628" s="134"/>
      <c r="F1628" s="134"/>
      <c r="G1628" s="134"/>
      <c r="H1628" s="134"/>
      <c r="I1628" s="134"/>
      <c r="J1628" s="134"/>
      <c r="K1628" s="134"/>
      <c r="L1628" s="134"/>
      <c r="M1628" s="134"/>
      <c r="N1628" s="134"/>
      <c r="O1628" s="134"/>
      <c r="P1628" s="134"/>
      <c r="Q1628" s="134"/>
      <c r="R1628" s="134"/>
      <c r="S1628" s="134"/>
      <c r="T1628" s="134"/>
      <c r="U1628" s="134"/>
      <c r="V1628" s="134"/>
      <c r="W1628" s="134"/>
    </row>
    <row r="1629" spans="2:23" x14ac:dyDescent="0.25">
      <c r="B1629" s="131" t="s">
        <v>139</v>
      </c>
    </row>
    <row r="1631" spans="2:23" x14ac:dyDescent="0.25">
      <c r="B1631" s="128" t="s">
        <v>271</v>
      </c>
      <c r="E1631" s="128" t="s">
        <v>392</v>
      </c>
    </row>
    <row r="1632" spans="2:23" x14ac:dyDescent="0.25">
      <c r="C1632" s="129" t="s">
        <v>1157</v>
      </c>
      <c r="E1632" s="129" t="s">
        <v>1427</v>
      </c>
      <c r="I1632" s="129" t="s">
        <v>387</v>
      </c>
      <c r="L1632" s="129" t="s">
        <v>270</v>
      </c>
      <c r="P1632" s="129" t="s">
        <v>1428</v>
      </c>
      <c r="T1632" s="135">
        <v>68870.789999999994</v>
      </c>
      <c r="V1632" s="156">
        <v>0</v>
      </c>
      <c r="W1632" s="151"/>
    </row>
    <row r="1633" spans="2:23" x14ac:dyDescent="0.25">
      <c r="B1633" s="128" t="s">
        <v>271</v>
      </c>
      <c r="E1633" s="128" t="s">
        <v>392</v>
      </c>
      <c r="S1633" s="160">
        <v>68870.789999999994</v>
      </c>
      <c r="T1633" s="151"/>
      <c r="U1633" s="160">
        <v>0</v>
      </c>
      <c r="V1633" s="151"/>
      <c r="W1633" s="151"/>
    </row>
    <row r="1634" spans="2:23" x14ac:dyDescent="0.25"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</row>
    <row r="1635" spans="2:23" x14ac:dyDescent="0.25">
      <c r="B1635" s="134"/>
      <c r="C1635" s="134"/>
      <c r="D1635" s="134"/>
      <c r="E1635" s="134"/>
      <c r="F1635" s="134"/>
      <c r="G1635" s="134"/>
      <c r="H1635" s="134"/>
      <c r="I1635" s="134"/>
      <c r="J1635" s="134"/>
      <c r="K1635" s="134"/>
      <c r="L1635" s="134"/>
      <c r="M1635" s="134"/>
      <c r="N1635" s="134"/>
      <c r="O1635" s="134"/>
      <c r="P1635" s="134"/>
      <c r="Q1635" s="134"/>
      <c r="R1635" s="134"/>
      <c r="S1635" s="158">
        <v>68870.789999999994</v>
      </c>
      <c r="T1635" s="159"/>
      <c r="U1635" s="158">
        <v>0</v>
      </c>
      <c r="V1635" s="159"/>
      <c r="W1635" s="159"/>
    </row>
    <row r="1636" spans="2:23" x14ac:dyDescent="0.25">
      <c r="B1636" s="138"/>
      <c r="C1636" s="138"/>
      <c r="D1636" s="127" t="s">
        <v>316</v>
      </c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2">
        <v>68870.789999999994</v>
      </c>
      <c r="S1636" s="138"/>
      <c r="T1636" s="138"/>
      <c r="U1636" s="138"/>
      <c r="V1636" s="138"/>
      <c r="W1636" s="138"/>
    </row>
    <row r="1637" spans="2:23" x14ac:dyDescent="0.25">
      <c r="B1637" s="134"/>
      <c r="C1637" s="134"/>
      <c r="D1637" s="134"/>
      <c r="E1637" s="134"/>
      <c r="F1637" s="134"/>
      <c r="G1637" s="134"/>
      <c r="H1637" s="134"/>
      <c r="I1637" s="134"/>
      <c r="J1637" s="134"/>
      <c r="K1637" s="134"/>
      <c r="L1637" s="134"/>
      <c r="M1637" s="134"/>
      <c r="N1637" s="134"/>
      <c r="O1637" s="134"/>
      <c r="P1637" s="134"/>
      <c r="Q1637" s="134"/>
      <c r="R1637" s="134"/>
      <c r="S1637" s="134"/>
      <c r="T1637" s="134"/>
      <c r="U1637" s="134"/>
      <c r="V1637" s="134"/>
      <c r="W1637" s="134"/>
    </row>
    <row r="1639" spans="2:23" x14ac:dyDescent="0.25">
      <c r="B1639" s="131" t="s">
        <v>140</v>
      </c>
    </row>
    <row r="1641" spans="2:23" x14ac:dyDescent="0.25">
      <c r="B1641" s="128" t="s">
        <v>229</v>
      </c>
      <c r="E1641" s="128" t="s">
        <v>367</v>
      </c>
    </row>
    <row r="1642" spans="2:23" x14ac:dyDescent="0.25">
      <c r="C1642" s="129" t="s">
        <v>996</v>
      </c>
      <c r="E1642" s="129" t="s">
        <v>1429</v>
      </c>
      <c r="I1642" s="129" t="s">
        <v>315</v>
      </c>
      <c r="L1642" s="129" t="s">
        <v>270</v>
      </c>
      <c r="P1642" s="129" t="s">
        <v>1430</v>
      </c>
      <c r="T1642" s="135">
        <v>0</v>
      </c>
      <c r="V1642" s="156">
        <v>2.0099999999999998</v>
      </c>
      <c r="W1642" s="151"/>
    </row>
    <row r="1643" spans="2:23" x14ac:dyDescent="0.25">
      <c r="B1643" s="128" t="s">
        <v>229</v>
      </c>
      <c r="E1643" s="128" t="s">
        <v>367</v>
      </c>
      <c r="S1643" s="160">
        <v>0</v>
      </c>
      <c r="T1643" s="151"/>
      <c r="U1643" s="160">
        <v>2.0099999999999998</v>
      </c>
      <c r="V1643" s="151"/>
      <c r="W1643" s="151"/>
    </row>
    <row r="1644" spans="2:23" x14ac:dyDescent="0.25"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</row>
    <row r="1645" spans="2:23" x14ac:dyDescent="0.25">
      <c r="B1645" s="134"/>
      <c r="C1645" s="134"/>
      <c r="D1645" s="134"/>
      <c r="E1645" s="134"/>
      <c r="F1645" s="134"/>
      <c r="G1645" s="134"/>
      <c r="H1645" s="134"/>
      <c r="I1645" s="134"/>
      <c r="J1645" s="134"/>
      <c r="K1645" s="134"/>
      <c r="L1645" s="134"/>
      <c r="M1645" s="134"/>
      <c r="N1645" s="134"/>
      <c r="O1645" s="134"/>
      <c r="P1645" s="134"/>
      <c r="Q1645" s="134"/>
      <c r="R1645" s="134"/>
      <c r="S1645" s="158">
        <v>0</v>
      </c>
      <c r="T1645" s="159"/>
      <c r="U1645" s="158">
        <v>2.0099999999999998</v>
      </c>
      <c r="V1645" s="159"/>
      <c r="W1645" s="159"/>
    </row>
    <row r="1646" spans="2:23" x14ac:dyDescent="0.25">
      <c r="B1646" s="138"/>
      <c r="C1646" s="138"/>
      <c r="D1646" s="127" t="s">
        <v>324</v>
      </c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2">
        <v>2.0099999999999998</v>
      </c>
      <c r="S1646" s="138"/>
      <c r="T1646" s="138"/>
      <c r="U1646" s="138"/>
      <c r="V1646" s="138"/>
      <c r="W1646" s="138"/>
    </row>
    <row r="1647" spans="2:23" x14ac:dyDescent="0.25">
      <c r="B1647" s="134"/>
      <c r="C1647" s="134"/>
      <c r="D1647" s="134"/>
      <c r="E1647" s="134"/>
      <c r="F1647" s="134"/>
      <c r="G1647" s="134"/>
      <c r="H1647" s="134"/>
      <c r="I1647" s="134"/>
      <c r="J1647" s="134"/>
      <c r="K1647" s="134"/>
      <c r="L1647" s="134"/>
      <c r="M1647" s="134"/>
      <c r="N1647" s="134"/>
      <c r="O1647" s="134"/>
      <c r="P1647" s="134"/>
      <c r="Q1647" s="134"/>
      <c r="R1647" s="134"/>
      <c r="S1647" s="134"/>
      <c r="T1647" s="134"/>
      <c r="U1647" s="134"/>
      <c r="V1647" s="134"/>
      <c r="W1647" s="134"/>
    </row>
    <row r="1648" spans="2:23" x14ac:dyDescent="0.25">
      <c r="B1648" s="128" t="s">
        <v>311</v>
      </c>
      <c r="D1648" s="128" t="s">
        <v>447</v>
      </c>
      <c r="O1648" s="127" t="s">
        <v>168</v>
      </c>
      <c r="P1648" s="138"/>
      <c r="Q1648" s="138"/>
      <c r="R1648" s="132">
        <v>-68868.78</v>
      </c>
    </row>
    <row r="1649" spans="2:23" x14ac:dyDescent="0.25">
      <c r="O1649" s="134"/>
      <c r="P1649" s="134"/>
      <c r="Q1649" s="134"/>
      <c r="R1649" s="134"/>
    </row>
    <row r="1650" spans="2:23" x14ac:dyDescent="0.25">
      <c r="B1650" s="129" t="s">
        <v>451</v>
      </c>
    </row>
    <row r="1652" spans="2:23" ht="24" customHeight="1" x14ac:dyDescent="0.25">
      <c r="B1652" s="161" t="s">
        <v>641</v>
      </c>
      <c r="C1652" s="151"/>
      <c r="D1652" s="151"/>
      <c r="E1652" s="151"/>
      <c r="F1652" s="151"/>
      <c r="G1652" s="151"/>
      <c r="H1652" s="151"/>
      <c r="I1652" s="151"/>
      <c r="J1652" s="151"/>
      <c r="K1652" s="151"/>
      <c r="L1652" s="151"/>
      <c r="M1652" s="151"/>
      <c r="N1652" s="151"/>
      <c r="O1652" s="151"/>
      <c r="P1652" s="151"/>
      <c r="Q1652" s="151"/>
      <c r="R1652" s="151"/>
      <c r="S1652" s="151"/>
      <c r="T1652" s="151"/>
      <c r="U1652" s="151"/>
      <c r="V1652" s="151"/>
      <c r="W1652" s="151"/>
    </row>
    <row r="1653" spans="2:23" ht="18" x14ac:dyDescent="0.25">
      <c r="B1653" s="124" t="s">
        <v>310</v>
      </c>
      <c r="S1653" s="150" t="s">
        <v>1431</v>
      </c>
      <c r="T1653" s="151"/>
      <c r="U1653" s="151"/>
      <c r="V1653" s="151"/>
      <c r="W1653" s="151"/>
    </row>
    <row r="1654" spans="2:23" ht="15.75" thickBot="1" x14ac:dyDescent="0.3">
      <c r="B1654" s="125" t="s">
        <v>431</v>
      </c>
      <c r="C1654" s="139"/>
      <c r="D1654" s="139"/>
      <c r="E1654" s="139"/>
      <c r="F1654" s="139"/>
      <c r="G1654" s="139"/>
      <c r="H1654" s="139"/>
      <c r="I1654" s="139"/>
      <c r="J1654" s="139"/>
      <c r="K1654" s="139" t="s">
        <v>135</v>
      </c>
      <c r="L1654" s="139"/>
      <c r="M1654" s="139"/>
      <c r="N1654" s="139"/>
      <c r="O1654" s="139"/>
      <c r="P1654" s="139" t="s">
        <v>432</v>
      </c>
      <c r="Q1654" s="139" t="s">
        <v>433</v>
      </c>
      <c r="R1654" s="139"/>
      <c r="S1654" s="152" t="s">
        <v>136</v>
      </c>
      <c r="T1654" s="153"/>
      <c r="U1654" s="153"/>
      <c r="V1654" s="153"/>
      <c r="W1654" s="153"/>
    </row>
    <row r="1655" spans="2:23" ht="15.75" thickTop="1" x14ac:dyDescent="0.25">
      <c r="B1655" s="126"/>
      <c r="C1655" s="126"/>
      <c r="D1655" s="126"/>
      <c r="E1655" s="126"/>
      <c r="F1655" s="126"/>
      <c r="G1655" s="126"/>
      <c r="H1655" s="126"/>
      <c r="I1655" s="126"/>
      <c r="J1655" s="126"/>
      <c r="K1655" s="126"/>
      <c r="L1655" s="126"/>
      <c r="M1655" s="126"/>
      <c r="N1655" s="126"/>
      <c r="O1655" s="126"/>
      <c r="P1655" s="126"/>
      <c r="Q1655" s="126"/>
      <c r="R1655" s="126"/>
      <c r="S1655" s="126"/>
      <c r="T1655" s="126"/>
      <c r="U1655" s="126"/>
      <c r="V1655" s="126"/>
      <c r="W1655" s="126"/>
    </row>
    <row r="1656" spans="2:23" ht="15.75" x14ac:dyDescent="0.25">
      <c r="B1656" s="141" t="s">
        <v>311</v>
      </c>
      <c r="F1656" s="141" t="s">
        <v>304</v>
      </c>
    </row>
    <row r="1658" spans="2:23" x14ac:dyDescent="0.25">
      <c r="B1658" s="138"/>
      <c r="C1658" s="127" t="s">
        <v>173</v>
      </c>
      <c r="D1658" s="138"/>
      <c r="E1658" s="127" t="s">
        <v>312</v>
      </c>
      <c r="F1658" s="138"/>
      <c r="G1658" s="138"/>
      <c r="H1658" s="138"/>
      <c r="I1658" s="127" t="s">
        <v>174</v>
      </c>
      <c r="J1658" s="138"/>
      <c r="K1658" s="138"/>
      <c r="L1658" s="127" t="s">
        <v>175</v>
      </c>
      <c r="M1658" s="138"/>
      <c r="N1658" s="138"/>
      <c r="O1658" s="138"/>
      <c r="P1658" s="127" t="s">
        <v>176</v>
      </c>
      <c r="Q1658" s="138"/>
      <c r="R1658" s="138"/>
      <c r="S1658" s="138"/>
      <c r="T1658" s="137" t="s">
        <v>177</v>
      </c>
      <c r="U1658" s="138"/>
      <c r="V1658" s="154" t="s">
        <v>313</v>
      </c>
      <c r="W1658" s="155"/>
    </row>
    <row r="1659" spans="2:23" x14ac:dyDescent="0.25">
      <c r="B1659" s="134"/>
      <c r="C1659" s="134"/>
      <c r="D1659" s="134"/>
      <c r="E1659" s="134"/>
      <c r="F1659" s="134"/>
      <c r="G1659" s="134"/>
      <c r="H1659" s="134"/>
      <c r="I1659" s="134"/>
      <c r="J1659" s="134"/>
      <c r="K1659" s="134"/>
      <c r="L1659" s="134"/>
      <c r="M1659" s="134"/>
      <c r="N1659" s="134"/>
      <c r="O1659" s="134"/>
      <c r="P1659" s="134"/>
      <c r="Q1659" s="134"/>
      <c r="R1659" s="134"/>
      <c r="S1659" s="134"/>
      <c r="T1659" s="134"/>
      <c r="U1659" s="134"/>
      <c r="V1659" s="134"/>
      <c r="W1659" s="134"/>
    </row>
    <row r="1660" spans="2:23" x14ac:dyDescent="0.25">
      <c r="B1660" s="131" t="s">
        <v>139</v>
      </c>
    </row>
    <row r="1662" spans="2:23" x14ac:dyDescent="0.25">
      <c r="B1662" s="128" t="s">
        <v>272</v>
      </c>
      <c r="E1662" s="128" t="s">
        <v>399</v>
      </c>
    </row>
    <row r="1663" spans="2:23" x14ac:dyDescent="0.25">
      <c r="C1663" s="129" t="s">
        <v>1432</v>
      </c>
      <c r="E1663" s="129" t="s">
        <v>1433</v>
      </c>
      <c r="I1663" s="129" t="s">
        <v>375</v>
      </c>
      <c r="L1663" s="129" t="s">
        <v>258</v>
      </c>
      <c r="P1663" s="129" t="s">
        <v>1434</v>
      </c>
      <c r="T1663" s="135">
        <v>39904.67</v>
      </c>
      <c r="V1663" s="156">
        <v>0</v>
      </c>
      <c r="W1663" s="151"/>
    </row>
    <row r="1664" spans="2:23" x14ac:dyDescent="0.25">
      <c r="B1664" s="128" t="s">
        <v>272</v>
      </c>
      <c r="E1664" s="128" t="s">
        <v>399</v>
      </c>
      <c r="S1664" s="160">
        <v>39904.67</v>
      </c>
      <c r="T1664" s="151"/>
      <c r="U1664" s="160">
        <v>0</v>
      </c>
      <c r="V1664" s="151"/>
      <c r="W1664" s="151"/>
    </row>
    <row r="1666" spans="2:23" x14ac:dyDescent="0.25">
      <c r="B1666" s="128" t="s">
        <v>273</v>
      </c>
      <c r="E1666" s="128" t="s">
        <v>314</v>
      </c>
    </row>
    <row r="1667" spans="2:23" x14ac:dyDescent="0.25">
      <c r="C1667" s="129" t="s">
        <v>455</v>
      </c>
      <c r="E1667" s="129" t="s">
        <v>1435</v>
      </c>
      <c r="I1667" s="129" t="s">
        <v>315</v>
      </c>
      <c r="L1667" s="129" t="s">
        <v>258</v>
      </c>
      <c r="P1667" s="129" t="s">
        <v>1436</v>
      </c>
      <c r="T1667" s="135">
        <v>492.25</v>
      </c>
      <c r="V1667" s="156">
        <v>0</v>
      </c>
      <c r="W1667" s="151"/>
    </row>
    <row r="1668" spans="2:23" x14ac:dyDescent="0.25">
      <c r="B1668" s="128" t="s">
        <v>273</v>
      </c>
      <c r="E1668" s="128" t="s">
        <v>314</v>
      </c>
      <c r="S1668" s="160">
        <v>492.25</v>
      </c>
      <c r="T1668" s="151"/>
      <c r="U1668" s="160">
        <v>0</v>
      </c>
      <c r="V1668" s="151"/>
      <c r="W1668" s="151"/>
    </row>
    <row r="1669" spans="2:23" x14ac:dyDescent="0.25"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</row>
    <row r="1670" spans="2:23" x14ac:dyDescent="0.25">
      <c r="B1670" s="134"/>
      <c r="C1670" s="134"/>
      <c r="D1670" s="134"/>
      <c r="E1670" s="134"/>
      <c r="F1670" s="134"/>
      <c r="G1670" s="134"/>
      <c r="H1670" s="134"/>
      <c r="I1670" s="134"/>
      <c r="J1670" s="134"/>
      <c r="K1670" s="134"/>
      <c r="L1670" s="134"/>
      <c r="M1670" s="134"/>
      <c r="N1670" s="134"/>
      <c r="O1670" s="134"/>
      <c r="P1670" s="134"/>
      <c r="Q1670" s="134"/>
      <c r="R1670" s="134"/>
      <c r="S1670" s="158">
        <v>40396.92</v>
      </c>
      <c r="T1670" s="159"/>
      <c r="U1670" s="158">
        <v>0</v>
      </c>
      <c r="V1670" s="159"/>
      <c r="W1670" s="159"/>
    </row>
    <row r="1671" spans="2:23" x14ac:dyDescent="0.25">
      <c r="B1671" s="138"/>
      <c r="C1671" s="138"/>
      <c r="D1671" s="127" t="s">
        <v>316</v>
      </c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2">
        <v>40396.92</v>
      </c>
      <c r="S1671" s="138"/>
      <c r="T1671" s="138"/>
      <c r="U1671" s="138"/>
      <c r="V1671" s="138"/>
      <c r="W1671" s="138"/>
    </row>
    <row r="1672" spans="2:23" x14ac:dyDescent="0.25">
      <c r="B1672" s="134"/>
      <c r="C1672" s="134"/>
      <c r="D1672" s="134"/>
      <c r="E1672" s="134"/>
      <c r="F1672" s="134"/>
      <c r="G1672" s="134"/>
      <c r="H1672" s="134"/>
      <c r="I1672" s="134"/>
      <c r="J1672" s="134"/>
      <c r="K1672" s="134"/>
      <c r="L1672" s="134"/>
      <c r="M1672" s="134"/>
      <c r="N1672" s="134"/>
      <c r="O1672" s="134"/>
      <c r="P1672" s="134"/>
      <c r="Q1672" s="134"/>
      <c r="R1672" s="134"/>
      <c r="S1672" s="134"/>
      <c r="T1672" s="134"/>
      <c r="U1672" s="134"/>
      <c r="V1672" s="134"/>
      <c r="W1672" s="134"/>
    </row>
    <row r="1673" spans="2:23" x14ac:dyDescent="0.25">
      <c r="B1673" s="128" t="s">
        <v>311</v>
      </c>
      <c r="D1673" s="128" t="s">
        <v>304</v>
      </c>
      <c r="O1673" s="127" t="s">
        <v>168</v>
      </c>
      <c r="P1673" s="138"/>
      <c r="Q1673" s="138"/>
      <c r="R1673" s="132">
        <v>-40396.92</v>
      </c>
    </row>
    <row r="1674" spans="2:23" x14ac:dyDescent="0.25">
      <c r="O1674" s="134"/>
      <c r="P1674" s="134"/>
      <c r="Q1674" s="134"/>
      <c r="R1674" s="134"/>
    </row>
    <row r="1675" spans="2:23" x14ac:dyDescent="0.25">
      <c r="B1675" s="129" t="s">
        <v>451</v>
      </c>
    </row>
    <row r="1677" spans="2:23" ht="24" customHeight="1" x14ac:dyDescent="0.25">
      <c r="B1677" s="161" t="s">
        <v>641</v>
      </c>
      <c r="C1677" s="151"/>
      <c r="D1677" s="151"/>
      <c r="E1677" s="151"/>
      <c r="F1677" s="151"/>
      <c r="G1677" s="151"/>
      <c r="H1677" s="151"/>
      <c r="I1677" s="151"/>
      <c r="J1677" s="151"/>
      <c r="K1677" s="151"/>
      <c r="L1677" s="151"/>
      <c r="M1677" s="151"/>
      <c r="N1677" s="151"/>
      <c r="O1677" s="151"/>
      <c r="P1677" s="151"/>
      <c r="Q1677" s="151"/>
      <c r="R1677" s="151"/>
      <c r="S1677" s="151"/>
      <c r="T1677" s="151"/>
      <c r="U1677" s="151"/>
      <c r="V1677" s="151"/>
      <c r="W1677" s="151"/>
    </row>
    <row r="1678" spans="2:23" ht="18" x14ac:dyDescent="0.25">
      <c r="B1678" s="124" t="s">
        <v>310</v>
      </c>
      <c r="S1678" s="150" t="s">
        <v>1437</v>
      </c>
      <c r="T1678" s="151"/>
      <c r="U1678" s="151"/>
      <c r="V1678" s="151"/>
      <c r="W1678" s="151"/>
    </row>
    <row r="1679" spans="2:23" ht="15.75" thickBot="1" x14ac:dyDescent="0.3">
      <c r="B1679" s="125" t="s">
        <v>431</v>
      </c>
      <c r="C1679" s="139"/>
      <c r="D1679" s="139"/>
      <c r="E1679" s="139"/>
      <c r="F1679" s="139"/>
      <c r="G1679" s="139"/>
      <c r="H1679" s="139"/>
      <c r="I1679" s="139"/>
      <c r="J1679" s="139"/>
      <c r="K1679" s="139" t="s">
        <v>135</v>
      </c>
      <c r="L1679" s="139"/>
      <c r="M1679" s="139"/>
      <c r="N1679" s="139"/>
      <c r="O1679" s="139"/>
      <c r="P1679" s="139" t="s">
        <v>432</v>
      </c>
      <c r="Q1679" s="139" t="s">
        <v>433</v>
      </c>
      <c r="R1679" s="139"/>
      <c r="S1679" s="152" t="s">
        <v>136</v>
      </c>
      <c r="T1679" s="153"/>
      <c r="U1679" s="153"/>
      <c r="V1679" s="153"/>
      <c r="W1679" s="153"/>
    </row>
    <row r="1680" spans="2:23" ht="15.75" thickTop="1" x14ac:dyDescent="0.25">
      <c r="B1680" s="126"/>
      <c r="C1680" s="126"/>
      <c r="D1680" s="126"/>
      <c r="E1680" s="126"/>
      <c r="F1680" s="126"/>
      <c r="G1680" s="126"/>
      <c r="H1680" s="126"/>
      <c r="I1680" s="126"/>
      <c r="J1680" s="126"/>
      <c r="K1680" s="126"/>
      <c r="L1680" s="126"/>
      <c r="M1680" s="126"/>
      <c r="N1680" s="126"/>
      <c r="O1680" s="126"/>
      <c r="P1680" s="126"/>
      <c r="Q1680" s="126"/>
      <c r="R1680" s="126"/>
      <c r="S1680" s="126"/>
      <c r="T1680" s="126"/>
      <c r="U1680" s="126"/>
      <c r="V1680" s="126"/>
      <c r="W1680" s="126"/>
    </row>
    <row r="1681" spans="2:23" ht="15.75" x14ac:dyDescent="0.25">
      <c r="B1681" s="141" t="s">
        <v>311</v>
      </c>
      <c r="F1681" s="141" t="s">
        <v>15</v>
      </c>
    </row>
    <row r="1683" spans="2:23" x14ac:dyDescent="0.25">
      <c r="B1683" s="138"/>
      <c r="C1683" s="127" t="s">
        <v>173</v>
      </c>
      <c r="D1683" s="138"/>
      <c r="E1683" s="127" t="s">
        <v>312</v>
      </c>
      <c r="F1683" s="138"/>
      <c r="G1683" s="138"/>
      <c r="H1683" s="138"/>
      <c r="I1683" s="127" t="s">
        <v>174</v>
      </c>
      <c r="J1683" s="138"/>
      <c r="K1683" s="138"/>
      <c r="L1683" s="127" t="s">
        <v>175</v>
      </c>
      <c r="M1683" s="138"/>
      <c r="N1683" s="138"/>
      <c r="O1683" s="138"/>
      <c r="P1683" s="127" t="s">
        <v>176</v>
      </c>
      <c r="Q1683" s="138"/>
      <c r="R1683" s="138"/>
      <c r="S1683" s="138"/>
      <c r="T1683" s="137" t="s">
        <v>177</v>
      </c>
      <c r="U1683" s="138"/>
      <c r="V1683" s="154" t="s">
        <v>313</v>
      </c>
      <c r="W1683" s="155"/>
    </row>
    <row r="1684" spans="2:23" x14ac:dyDescent="0.25">
      <c r="B1684" s="134"/>
      <c r="C1684" s="134"/>
      <c r="D1684" s="134"/>
      <c r="E1684" s="134"/>
      <c r="F1684" s="134"/>
      <c r="G1684" s="134"/>
      <c r="H1684" s="134"/>
      <c r="I1684" s="134"/>
      <c r="J1684" s="134"/>
      <c r="K1684" s="134"/>
      <c r="L1684" s="134"/>
      <c r="M1684" s="134"/>
      <c r="N1684" s="134"/>
      <c r="O1684" s="134"/>
      <c r="P1684" s="134"/>
      <c r="Q1684" s="134"/>
      <c r="R1684" s="134"/>
      <c r="S1684" s="134"/>
      <c r="T1684" s="134"/>
      <c r="U1684" s="134"/>
      <c r="V1684" s="134"/>
      <c r="W1684" s="134"/>
    </row>
    <row r="1685" spans="2:23" x14ac:dyDescent="0.25">
      <c r="B1685" s="131" t="s">
        <v>139</v>
      </c>
    </row>
    <row r="1687" spans="2:23" x14ac:dyDescent="0.25">
      <c r="B1687" s="128" t="s">
        <v>261</v>
      </c>
      <c r="E1687" s="128" t="s">
        <v>374</v>
      </c>
    </row>
    <row r="1688" spans="2:23" x14ac:dyDescent="0.25">
      <c r="C1688" s="129" t="s">
        <v>897</v>
      </c>
      <c r="E1688" s="129" t="s">
        <v>1438</v>
      </c>
      <c r="I1688" s="129" t="s">
        <v>375</v>
      </c>
      <c r="L1688" s="129" t="s">
        <v>409</v>
      </c>
      <c r="P1688" s="129" t="s">
        <v>1439</v>
      </c>
      <c r="T1688" s="135">
        <v>5514</v>
      </c>
      <c r="V1688" s="156">
        <v>0</v>
      </c>
      <c r="W1688" s="151"/>
    </row>
    <row r="1689" spans="2:23" x14ac:dyDescent="0.25">
      <c r="B1689" s="128" t="s">
        <v>261</v>
      </c>
      <c r="E1689" s="128" t="s">
        <v>374</v>
      </c>
      <c r="S1689" s="160">
        <v>5514</v>
      </c>
      <c r="T1689" s="151"/>
      <c r="U1689" s="160">
        <v>0</v>
      </c>
      <c r="V1689" s="151"/>
      <c r="W1689" s="151"/>
    </row>
    <row r="1690" spans="2:23" x14ac:dyDescent="0.25"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</row>
    <row r="1691" spans="2:23" x14ac:dyDescent="0.25">
      <c r="B1691" s="134"/>
      <c r="C1691" s="134"/>
      <c r="D1691" s="134"/>
      <c r="E1691" s="134"/>
      <c r="F1691" s="134"/>
      <c r="G1691" s="134"/>
      <c r="H1691" s="134"/>
      <c r="I1691" s="134"/>
      <c r="J1691" s="134"/>
      <c r="K1691" s="134"/>
      <c r="L1691" s="134"/>
      <c r="M1691" s="134"/>
      <c r="N1691" s="134"/>
      <c r="O1691" s="134"/>
      <c r="P1691" s="134"/>
      <c r="Q1691" s="134"/>
      <c r="R1691" s="134"/>
      <c r="S1691" s="158">
        <v>5514</v>
      </c>
      <c r="T1691" s="159"/>
      <c r="U1691" s="158">
        <v>0</v>
      </c>
      <c r="V1691" s="159"/>
      <c r="W1691" s="159"/>
    </row>
    <row r="1692" spans="2:23" x14ac:dyDescent="0.25">
      <c r="B1692" s="138"/>
      <c r="C1692" s="138"/>
      <c r="D1692" s="127" t="s">
        <v>316</v>
      </c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2">
        <v>5514</v>
      </c>
      <c r="S1692" s="138"/>
      <c r="T1692" s="138"/>
      <c r="U1692" s="138"/>
      <c r="V1692" s="138"/>
      <c r="W1692" s="138"/>
    </row>
    <row r="1693" spans="2:23" x14ac:dyDescent="0.25">
      <c r="B1693" s="134"/>
      <c r="C1693" s="134"/>
      <c r="D1693" s="134"/>
      <c r="E1693" s="134"/>
      <c r="F1693" s="134"/>
      <c r="G1693" s="134"/>
      <c r="H1693" s="134"/>
      <c r="I1693" s="134"/>
      <c r="J1693" s="134"/>
      <c r="K1693" s="134"/>
      <c r="L1693" s="134"/>
      <c r="M1693" s="134"/>
      <c r="N1693" s="134"/>
      <c r="O1693" s="134"/>
      <c r="P1693" s="134"/>
      <c r="Q1693" s="134"/>
      <c r="R1693" s="134"/>
      <c r="S1693" s="134"/>
      <c r="T1693" s="134"/>
      <c r="U1693" s="134"/>
      <c r="V1693" s="134"/>
      <c r="W1693" s="134"/>
    </row>
    <row r="1694" spans="2:23" x14ac:dyDescent="0.25">
      <c r="B1694" s="128" t="s">
        <v>311</v>
      </c>
      <c r="D1694" s="128" t="s">
        <v>15</v>
      </c>
      <c r="O1694" s="127" t="s">
        <v>168</v>
      </c>
      <c r="P1694" s="138"/>
      <c r="Q1694" s="138"/>
      <c r="R1694" s="132">
        <v>-5514</v>
      </c>
    </row>
    <row r="1695" spans="2:23" x14ac:dyDescent="0.25">
      <c r="O1695" s="134"/>
      <c r="P1695" s="134"/>
      <c r="Q1695" s="134"/>
      <c r="R1695" s="134"/>
    </row>
    <row r="1696" spans="2:23" x14ac:dyDescent="0.25">
      <c r="B1696" s="129" t="s">
        <v>451</v>
      </c>
    </row>
    <row r="1698" spans="2:23" ht="24" customHeight="1" x14ac:dyDescent="0.25">
      <c r="B1698" s="161" t="s">
        <v>641</v>
      </c>
      <c r="C1698" s="151"/>
      <c r="D1698" s="151"/>
      <c r="E1698" s="151"/>
      <c r="F1698" s="151"/>
      <c r="G1698" s="151"/>
      <c r="H1698" s="151"/>
      <c r="I1698" s="151"/>
      <c r="J1698" s="151"/>
      <c r="K1698" s="151"/>
      <c r="L1698" s="151"/>
      <c r="M1698" s="151"/>
      <c r="N1698" s="151"/>
      <c r="O1698" s="151"/>
      <c r="P1698" s="151"/>
      <c r="Q1698" s="151"/>
      <c r="R1698" s="151"/>
      <c r="S1698" s="151"/>
      <c r="T1698" s="151"/>
      <c r="U1698" s="151"/>
      <c r="V1698" s="151"/>
      <c r="W1698" s="151"/>
    </row>
    <row r="1699" spans="2:23" ht="18" x14ac:dyDescent="0.25">
      <c r="B1699" s="124" t="s">
        <v>310</v>
      </c>
      <c r="S1699" s="150" t="s">
        <v>1440</v>
      </c>
      <c r="T1699" s="151"/>
      <c r="U1699" s="151"/>
      <c r="V1699" s="151"/>
      <c r="W1699" s="151"/>
    </row>
    <row r="1700" spans="2:23" ht="15.75" thickBot="1" x14ac:dyDescent="0.3">
      <c r="B1700" s="125" t="s">
        <v>431</v>
      </c>
      <c r="C1700" s="139"/>
      <c r="D1700" s="139"/>
      <c r="E1700" s="139"/>
      <c r="F1700" s="139"/>
      <c r="G1700" s="139"/>
      <c r="H1700" s="139"/>
      <c r="I1700" s="139"/>
      <c r="J1700" s="139"/>
      <c r="K1700" s="139" t="s">
        <v>135</v>
      </c>
      <c r="L1700" s="139"/>
      <c r="M1700" s="139"/>
      <c r="N1700" s="139"/>
      <c r="O1700" s="139"/>
      <c r="P1700" s="139" t="s">
        <v>432</v>
      </c>
      <c r="Q1700" s="139" t="s">
        <v>433</v>
      </c>
      <c r="R1700" s="139"/>
      <c r="S1700" s="152" t="s">
        <v>136</v>
      </c>
      <c r="T1700" s="153"/>
      <c r="U1700" s="153"/>
      <c r="V1700" s="153"/>
      <c r="W1700" s="153"/>
    </row>
    <row r="1701" spans="2:23" ht="15.75" thickTop="1" x14ac:dyDescent="0.25">
      <c r="B1701" s="126"/>
      <c r="C1701" s="126"/>
      <c r="D1701" s="126"/>
      <c r="E1701" s="126"/>
      <c r="F1701" s="126"/>
      <c r="G1701" s="126"/>
      <c r="H1701" s="126"/>
      <c r="I1701" s="126"/>
      <c r="J1701" s="126"/>
      <c r="K1701" s="126"/>
      <c r="L1701" s="126"/>
      <c r="M1701" s="126"/>
      <c r="N1701" s="126"/>
      <c r="O1701" s="126"/>
      <c r="P1701" s="126"/>
      <c r="Q1701" s="126"/>
      <c r="R1701" s="126"/>
      <c r="S1701" s="126"/>
      <c r="T1701" s="126"/>
      <c r="U1701" s="126"/>
      <c r="V1701" s="126"/>
      <c r="W1701" s="126"/>
    </row>
    <row r="1702" spans="2:23" ht="15.75" x14ac:dyDescent="0.25">
      <c r="B1702" s="141" t="s">
        <v>311</v>
      </c>
      <c r="F1702" s="141" t="s">
        <v>448</v>
      </c>
    </row>
    <row r="1704" spans="2:23" x14ac:dyDescent="0.25">
      <c r="B1704" s="138"/>
      <c r="C1704" s="127" t="s">
        <v>173</v>
      </c>
      <c r="D1704" s="138"/>
      <c r="E1704" s="127" t="s">
        <v>312</v>
      </c>
      <c r="F1704" s="138"/>
      <c r="G1704" s="138"/>
      <c r="H1704" s="138"/>
      <c r="I1704" s="127" t="s">
        <v>174</v>
      </c>
      <c r="J1704" s="138"/>
      <c r="K1704" s="138"/>
      <c r="L1704" s="127" t="s">
        <v>175</v>
      </c>
      <c r="M1704" s="138"/>
      <c r="N1704" s="138"/>
      <c r="O1704" s="138"/>
      <c r="P1704" s="127" t="s">
        <v>176</v>
      </c>
      <c r="Q1704" s="138"/>
      <c r="R1704" s="138"/>
      <c r="S1704" s="138"/>
      <c r="T1704" s="137" t="s">
        <v>177</v>
      </c>
      <c r="U1704" s="138"/>
      <c r="V1704" s="154" t="s">
        <v>313</v>
      </c>
      <c r="W1704" s="155"/>
    </row>
    <row r="1705" spans="2:23" x14ac:dyDescent="0.25">
      <c r="B1705" s="134"/>
      <c r="C1705" s="134"/>
      <c r="D1705" s="134"/>
      <c r="E1705" s="134"/>
      <c r="F1705" s="134"/>
      <c r="G1705" s="134"/>
      <c r="H1705" s="134"/>
      <c r="I1705" s="134"/>
      <c r="J1705" s="134"/>
      <c r="K1705" s="134"/>
      <c r="L1705" s="134"/>
      <c r="M1705" s="134"/>
      <c r="N1705" s="134"/>
      <c r="O1705" s="134"/>
      <c r="P1705" s="134"/>
      <c r="Q1705" s="134"/>
      <c r="R1705" s="134"/>
      <c r="S1705" s="134"/>
      <c r="T1705" s="134"/>
      <c r="U1705" s="134"/>
      <c r="V1705" s="134"/>
      <c r="W1705" s="134"/>
    </row>
    <row r="1706" spans="2:23" x14ac:dyDescent="0.25">
      <c r="B1706" s="131" t="s">
        <v>139</v>
      </c>
    </row>
    <row r="1708" spans="2:23" x14ac:dyDescent="0.25">
      <c r="B1708" s="128" t="s">
        <v>400</v>
      </c>
      <c r="E1708" s="128" t="s">
        <v>401</v>
      </c>
    </row>
    <row r="1709" spans="2:23" x14ac:dyDescent="0.25">
      <c r="C1709" s="129" t="s">
        <v>1135</v>
      </c>
      <c r="E1709" s="129" t="s">
        <v>1441</v>
      </c>
      <c r="I1709" s="129" t="s">
        <v>375</v>
      </c>
      <c r="L1709" s="129" t="s">
        <v>804</v>
      </c>
      <c r="P1709" s="129" t="s">
        <v>1442</v>
      </c>
      <c r="T1709" s="135">
        <v>4208.2</v>
      </c>
      <c r="V1709" s="156">
        <v>0</v>
      </c>
      <c r="W1709" s="151"/>
    </row>
    <row r="1710" spans="2:23" x14ac:dyDescent="0.25">
      <c r="B1710" s="128" t="s">
        <v>400</v>
      </c>
      <c r="E1710" s="128" t="s">
        <v>401</v>
      </c>
      <c r="S1710" s="160">
        <v>4208.2</v>
      </c>
      <c r="T1710" s="151"/>
      <c r="U1710" s="160">
        <v>0</v>
      </c>
      <c r="V1710" s="151"/>
      <c r="W1710" s="151"/>
    </row>
    <row r="1712" spans="2:23" x14ac:dyDescent="0.25">
      <c r="B1712" s="128" t="s">
        <v>1443</v>
      </c>
      <c r="E1712" s="128" t="s">
        <v>1444</v>
      </c>
    </row>
    <row r="1713" spans="2:23" x14ac:dyDescent="0.25">
      <c r="C1713" s="129" t="s">
        <v>721</v>
      </c>
      <c r="E1713" s="129" t="s">
        <v>1445</v>
      </c>
      <c r="I1713" s="129" t="s">
        <v>387</v>
      </c>
      <c r="L1713" s="129" t="s">
        <v>1446</v>
      </c>
      <c r="P1713" s="129" t="s">
        <v>1447</v>
      </c>
      <c r="T1713" s="135">
        <v>7260</v>
      </c>
      <c r="V1713" s="156">
        <v>0</v>
      </c>
      <c r="W1713" s="151"/>
    </row>
    <row r="1714" spans="2:23" x14ac:dyDescent="0.25">
      <c r="C1714" s="129" t="s">
        <v>1448</v>
      </c>
      <c r="E1714" s="129" t="s">
        <v>1449</v>
      </c>
      <c r="I1714" s="129" t="s">
        <v>387</v>
      </c>
      <c r="L1714" s="129" t="s">
        <v>1450</v>
      </c>
      <c r="P1714" s="129" t="s">
        <v>1451</v>
      </c>
      <c r="T1714" s="135">
        <v>24972.25</v>
      </c>
      <c r="V1714" s="156">
        <v>0</v>
      </c>
      <c r="W1714" s="151"/>
    </row>
    <row r="1715" spans="2:23" x14ac:dyDescent="0.25">
      <c r="B1715" s="128" t="s">
        <v>1443</v>
      </c>
      <c r="E1715" s="128" t="s">
        <v>1444</v>
      </c>
      <c r="S1715" s="160">
        <v>32232.25</v>
      </c>
      <c r="T1715" s="151"/>
      <c r="U1715" s="160">
        <v>0</v>
      </c>
      <c r="V1715" s="151"/>
      <c r="W1715" s="151"/>
    </row>
    <row r="1717" spans="2:23" x14ac:dyDescent="0.25">
      <c r="B1717" s="128" t="s">
        <v>273</v>
      </c>
      <c r="E1717" s="128" t="s">
        <v>314</v>
      </c>
    </row>
    <row r="1718" spans="2:23" x14ac:dyDescent="0.25">
      <c r="C1718" s="129" t="s">
        <v>455</v>
      </c>
      <c r="E1718" s="129" t="s">
        <v>1452</v>
      </c>
      <c r="I1718" s="129" t="s">
        <v>315</v>
      </c>
      <c r="L1718" s="129" t="s">
        <v>1450</v>
      </c>
      <c r="P1718" s="129" t="s">
        <v>1453</v>
      </c>
      <c r="T1718" s="135">
        <v>308.05</v>
      </c>
      <c r="V1718" s="156">
        <v>0</v>
      </c>
      <c r="W1718" s="151"/>
    </row>
    <row r="1719" spans="2:23" x14ac:dyDescent="0.25">
      <c r="C1719" s="129" t="s">
        <v>455</v>
      </c>
      <c r="E1719" s="129" t="s">
        <v>1454</v>
      </c>
      <c r="I1719" s="129" t="s">
        <v>315</v>
      </c>
      <c r="L1719" s="129" t="s">
        <v>804</v>
      </c>
      <c r="P1719" s="129" t="s">
        <v>1455</v>
      </c>
      <c r="T1719" s="135">
        <v>51.91</v>
      </c>
      <c r="V1719" s="156">
        <v>0</v>
      </c>
      <c r="W1719" s="151"/>
    </row>
    <row r="1720" spans="2:23" x14ac:dyDescent="0.25">
      <c r="B1720" s="128" t="s">
        <v>273</v>
      </c>
      <c r="E1720" s="128" t="s">
        <v>314</v>
      </c>
      <c r="S1720" s="160">
        <v>359.96</v>
      </c>
      <c r="T1720" s="151"/>
      <c r="U1720" s="160">
        <v>0</v>
      </c>
      <c r="V1720" s="151"/>
      <c r="W1720" s="151"/>
    </row>
    <row r="1721" spans="2:23" x14ac:dyDescent="0.25"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</row>
    <row r="1722" spans="2:23" x14ac:dyDescent="0.25">
      <c r="B1722" s="134"/>
      <c r="C1722" s="134"/>
      <c r="D1722" s="134"/>
      <c r="E1722" s="134"/>
      <c r="F1722" s="134"/>
      <c r="G1722" s="134"/>
      <c r="H1722" s="134"/>
      <c r="I1722" s="134"/>
      <c r="J1722" s="134"/>
      <c r="K1722" s="134"/>
      <c r="L1722" s="134"/>
      <c r="M1722" s="134"/>
      <c r="N1722" s="134"/>
      <c r="O1722" s="134"/>
      <c r="P1722" s="134"/>
      <c r="Q1722" s="134"/>
      <c r="R1722" s="134"/>
      <c r="S1722" s="158">
        <v>36800.410000000003</v>
      </c>
      <c r="T1722" s="159"/>
      <c r="U1722" s="158">
        <v>0</v>
      </c>
      <c r="V1722" s="159"/>
      <c r="W1722" s="159"/>
    </row>
    <row r="1723" spans="2:23" x14ac:dyDescent="0.25">
      <c r="B1723" s="138"/>
      <c r="C1723" s="138"/>
      <c r="D1723" s="127" t="s">
        <v>316</v>
      </c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2">
        <v>36800.410000000003</v>
      </c>
      <c r="S1723" s="138"/>
      <c r="T1723" s="138"/>
      <c r="U1723" s="138"/>
      <c r="V1723" s="138"/>
      <c r="W1723" s="138"/>
    </row>
    <row r="1724" spans="2:23" x14ac:dyDescent="0.25">
      <c r="B1724" s="134"/>
      <c r="C1724" s="134"/>
      <c r="D1724" s="134"/>
      <c r="E1724" s="134"/>
      <c r="F1724" s="134"/>
      <c r="G1724" s="134"/>
      <c r="H1724" s="134"/>
      <c r="I1724" s="134"/>
      <c r="J1724" s="134"/>
      <c r="K1724" s="134"/>
      <c r="L1724" s="134"/>
      <c r="M1724" s="134"/>
      <c r="N1724" s="134"/>
      <c r="O1724" s="134"/>
      <c r="P1724" s="134"/>
      <c r="Q1724" s="134"/>
      <c r="R1724" s="134"/>
      <c r="S1724" s="134"/>
      <c r="T1724" s="134"/>
      <c r="U1724" s="134"/>
      <c r="V1724" s="134"/>
      <c r="W1724" s="134"/>
    </row>
    <row r="1725" spans="2:23" x14ac:dyDescent="0.25">
      <c r="B1725" s="128" t="s">
        <v>311</v>
      </c>
      <c r="D1725" s="128" t="s">
        <v>448</v>
      </c>
      <c r="O1725" s="127" t="s">
        <v>168</v>
      </c>
      <c r="P1725" s="138"/>
      <c r="Q1725" s="138"/>
      <c r="R1725" s="132">
        <v>-36800.410000000003</v>
      </c>
    </row>
    <row r="1726" spans="2:23" x14ac:dyDescent="0.25">
      <c r="O1726" s="134"/>
      <c r="P1726" s="134"/>
      <c r="Q1726" s="134"/>
      <c r="R1726" s="134"/>
    </row>
    <row r="1727" spans="2:23" x14ac:dyDescent="0.25">
      <c r="B1727" s="129" t="s">
        <v>451</v>
      </c>
    </row>
    <row r="1729" spans="2:23" ht="24" customHeight="1" x14ac:dyDescent="0.25">
      <c r="B1729" s="161" t="s">
        <v>641</v>
      </c>
      <c r="C1729" s="151"/>
      <c r="D1729" s="151"/>
      <c r="E1729" s="151"/>
      <c r="F1729" s="151"/>
      <c r="G1729" s="151"/>
      <c r="H1729" s="151"/>
      <c r="I1729" s="151"/>
      <c r="J1729" s="151"/>
      <c r="K1729" s="151"/>
      <c r="L1729" s="151"/>
      <c r="M1729" s="151"/>
      <c r="N1729" s="151"/>
      <c r="O1729" s="151"/>
      <c r="P1729" s="151"/>
      <c r="Q1729" s="151"/>
      <c r="R1729" s="151"/>
      <c r="S1729" s="151"/>
      <c r="T1729" s="151"/>
      <c r="U1729" s="151"/>
      <c r="V1729" s="151"/>
      <c r="W1729" s="151"/>
    </row>
    <row r="1730" spans="2:23" ht="18" x14ac:dyDescent="0.25">
      <c r="B1730" s="124" t="s">
        <v>310</v>
      </c>
      <c r="S1730" s="150" t="s">
        <v>1456</v>
      </c>
      <c r="T1730" s="151"/>
      <c r="U1730" s="151"/>
      <c r="V1730" s="151"/>
      <c r="W1730" s="151"/>
    </row>
    <row r="1731" spans="2:23" ht="15.75" thickBot="1" x14ac:dyDescent="0.3">
      <c r="B1731" s="125" t="s">
        <v>431</v>
      </c>
      <c r="C1731" s="139"/>
      <c r="D1731" s="139"/>
      <c r="E1731" s="139"/>
      <c r="F1731" s="139"/>
      <c r="G1731" s="139"/>
      <c r="H1731" s="139"/>
      <c r="I1731" s="139"/>
      <c r="J1731" s="139"/>
      <c r="K1731" s="139" t="s">
        <v>135</v>
      </c>
      <c r="L1731" s="139"/>
      <c r="M1731" s="139"/>
      <c r="N1731" s="139"/>
      <c r="O1731" s="139"/>
      <c r="P1731" s="139" t="s">
        <v>432</v>
      </c>
      <c r="Q1731" s="139" t="s">
        <v>433</v>
      </c>
      <c r="R1731" s="139"/>
      <c r="S1731" s="152" t="s">
        <v>136</v>
      </c>
      <c r="T1731" s="153"/>
      <c r="U1731" s="153"/>
      <c r="V1731" s="153"/>
      <c r="W1731" s="153"/>
    </row>
    <row r="1732" spans="2:23" ht="15.75" thickTop="1" x14ac:dyDescent="0.25">
      <c r="B1732" s="126"/>
      <c r="C1732" s="126"/>
      <c r="D1732" s="126"/>
      <c r="E1732" s="126"/>
      <c r="F1732" s="126"/>
      <c r="G1732" s="126"/>
      <c r="H1732" s="126"/>
      <c r="I1732" s="126"/>
      <c r="J1732" s="126"/>
      <c r="K1732" s="126"/>
      <c r="L1732" s="126"/>
      <c r="M1732" s="126"/>
      <c r="N1732" s="126"/>
      <c r="O1732" s="126"/>
      <c r="P1732" s="126"/>
      <c r="Q1732" s="126"/>
      <c r="R1732" s="126"/>
      <c r="S1732" s="126"/>
      <c r="T1732" s="126"/>
      <c r="U1732" s="126"/>
      <c r="V1732" s="126"/>
      <c r="W1732" s="126"/>
    </row>
    <row r="1733" spans="2:23" ht="15.75" x14ac:dyDescent="0.25">
      <c r="B1733" s="141" t="s">
        <v>311</v>
      </c>
      <c r="F1733" s="141" t="s">
        <v>449</v>
      </c>
    </row>
    <row r="1735" spans="2:23" x14ac:dyDescent="0.25">
      <c r="B1735" s="138"/>
      <c r="C1735" s="127" t="s">
        <v>173</v>
      </c>
      <c r="D1735" s="138"/>
      <c r="E1735" s="127" t="s">
        <v>312</v>
      </c>
      <c r="F1735" s="138"/>
      <c r="G1735" s="138"/>
      <c r="H1735" s="138"/>
      <c r="I1735" s="127" t="s">
        <v>174</v>
      </c>
      <c r="J1735" s="138"/>
      <c r="K1735" s="138"/>
      <c r="L1735" s="127" t="s">
        <v>175</v>
      </c>
      <c r="M1735" s="138"/>
      <c r="N1735" s="138"/>
      <c r="O1735" s="138"/>
      <c r="P1735" s="127" t="s">
        <v>176</v>
      </c>
      <c r="Q1735" s="138"/>
      <c r="R1735" s="138"/>
      <c r="S1735" s="138"/>
      <c r="T1735" s="137" t="s">
        <v>177</v>
      </c>
      <c r="U1735" s="138"/>
      <c r="V1735" s="154" t="s">
        <v>313</v>
      </c>
      <c r="W1735" s="155"/>
    </row>
    <row r="1736" spans="2:23" x14ac:dyDescent="0.25">
      <c r="B1736" s="134"/>
      <c r="C1736" s="134"/>
      <c r="D1736" s="134"/>
      <c r="E1736" s="134"/>
      <c r="F1736" s="134"/>
      <c r="G1736" s="134"/>
      <c r="H1736" s="134"/>
      <c r="I1736" s="134"/>
      <c r="J1736" s="134"/>
      <c r="K1736" s="134"/>
      <c r="L1736" s="134"/>
      <c r="M1736" s="134"/>
      <c r="N1736" s="134"/>
      <c r="O1736" s="134"/>
      <c r="P1736" s="134"/>
      <c r="Q1736" s="134"/>
      <c r="R1736" s="134"/>
      <c r="S1736" s="134"/>
      <c r="T1736" s="134"/>
      <c r="U1736" s="134"/>
      <c r="V1736" s="134"/>
      <c r="W1736" s="134"/>
    </row>
    <row r="1737" spans="2:23" x14ac:dyDescent="0.25">
      <c r="B1737" s="131" t="s">
        <v>139</v>
      </c>
    </row>
    <row r="1739" spans="2:23" x14ac:dyDescent="0.25">
      <c r="B1739" s="128" t="s">
        <v>260</v>
      </c>
      <c r="E1739" s="128" t="s">
        <v>403</v>
      </c>
    </row>
    <row r="1740" spans="2:23" x14ac:dyDescent="0.25">
      <c r="C1740" s="129" t="s">
        <v>1457</v>
      </c>
      <c r="E1740" s="129" t="s">
        <v>1458</v>
      </c>
      <c r="I1740" s="129" t="s">
        <v>387</v>
      </c>
      <c r="L1740" s="129" t="s">
        <v>1459</v>
      </c>
      <c r="P1740" s="129" t="s">
        <v>1460</v>
      </c>
      <c r="T1740" s="135">
        <v>66678.929999999993</v>
      </c>
      <c r="V1740" s="156">
        <v>0</v>
      </c>
      <c r="W1740" s="151"/>
    </row>
    <row r="1741" spans="2:23" x14ac:dyDescent="0.25">
      <c r="B1741" s="128" t="s">
        <v>260</v>
      </c>
      <c r="E1741" s="128" t="s">
        <v>403</v>
      </c>
      <c r="S1741" s="160">
        <v>66678.929999999993</v>
      </c>
      <c r="T1741" s="151"/>
      <c r="U1741" s="160">
        <v>0</v>
      </c>
      <c r="V1741" s="151"/>
      <c r="W1741" s="151"/>
    </row>
    <row r="1742" spans="2:23" x14ac:dyDescent="0.25"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</row>
    <row r="1743" spans="2:23" x14ac:dyDescent="0.25">
      <c r="B1743" s="134"/>
      <c r="C1743" s="134"/>
      <c r="D1743" s="134"/>
      <c r="E1743" s="134"/>
      <c r="F1743" s="134"/>
      <c r="G1743" s="134"/>
      <c r="H1743" s="134"/>
      <c r="I1743" s="134"/>
      <c r="J1743" s="134"/>
      <c r="K1743" s="134"/>
      <c r="L1743" s="134"/>
      <c r="M1743" s="134"/>
      <c r="N1743" s="134"/>
      <c r="O1743" s="134"/>
      <c r="P1743" s="134"/>
      <c r="Q1743" s="134"/>
      <c r="R1743" s="134"/>
      <c r="S1743" s="158">
        <v>66678.929999999993</v>
      </c>
      <c r="T1743" s="159"/>
      <c r="U1743" s="158">
        <v>0</v>
      </c>
      <c r="V1743" s="159"/>
      <c r="W1743" s="159"/>
    </row>
    <row r="1744" spans="2:23" x14ac:dyDescent="0.25">
      <c r="B1744" s="138"/>
      <c r="C1744" s="138"/>
      <c r="D1744" s="127" t="s">
        <v>316</v>
      </c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2">
        <v>66678.929999999993</v>
      </c>
      <c r="S1744" s="138"/>
      <c r="T1744" s="138"/>
      <c r="U1744" s="138"/>
      <c r="V1744" s="138"/>
      <c r="W1744" s="138"/>
    </row>
    <row r="1745" spans="2:23" x14ac:dyDescent="0.25">
      <c r="B1745" s="134"/>
      <c r="C1745" s="134"/>
      <c r="D1745" s="134"/>
      <c r="E1745" s="134"/>
      <c r="F1745" s="134"/>
      <c r="G1745" s="134"/>
      <c r="H1745" s="134"/>
      <c r="I1745" s="134"/>
      <c r="J1745" s="134"/>
      <c r="K1745" s="134"/>
      <c r="L1745" s="134"/>
      <c r="M1745" s="134"/>
      <c r="N1745" s="134"/>
      <c r="O1745" s="134"/>
      <c r="P1745" s="134"/>
      <c r="Q1745" s="134"/>
      <c r="R1745" s="134"/>
      <c r="S1745" s="134"/>
      <c r="T1745" s="134"/>
      <c r="U1745" s="134"/>
      <c r="V1745" s="134"/>
      <c r="W1745" s="134"/>
    </row>
    <row r="1746" spans="2:23" x14ac:dyDescent="0.25">
      <c r="B1746" s="128" t="s">
        <v>311</v>
      </c>
      <c r="D1746" s="128" t="s">
        <v>449</v>
      </c>
      <c r="O1746" s="127" t="s">
        <v>168</v>
      </c>
      <c r="P1746" s="138"/>
      <c r="Q1746" s="138"/>
      <c r="R1746" s="132">
        <v>-66678.929999999993</v>
      </c>
    </row>
    <row r="1747" spans="2:23" x14ac:dyDescent="0.25">
      <c r="O1747" s="134"/>
      <c r="P1747" s="134"/>
      <c r="Q1747" s="134"/>
      <c r="R1747" s="134"/>
    </row>
    <row r="1748" spans="2:23" x14ac:dyDescent="0.25">
      <c r="B1748" s="129" t="s">
        <v>451</v>
      </c>
    </row>
    <row r="1750" spans="2:23" ht="24" customHeight="1" x14ac:dyDescent="0.25">
      <c r="B1750" s="161" t="s">
        <v>641</v>
      </c>
      <c r="C1750" s="151"/>
      <c r="D1750" s="151"/>
      <c r="E1750" s="151"/>
      <c r="F1750" s="151"/>
      <c r="G1750" s="151"/>
      <c r="H1750" s="151"/>
      <c r="I1750" s="151"/>
      <c r="J1750" s="151"/>
      <c r="K1750" s="151"/>
      <c r="L1750" s="151"/>
      <c r="M1750" s="151"/>
      <c r="N1750" s="151"/>
      <c r="O1750" s="151"/>
      <c r="P1750" s="151"/>
      <c r="Q1750" s="151"/>
      <c r="R1750" s="151"/>
      <c r="S1750" s="151"/>
      <c r="T1750" s="151"/>
      <c r="U1750" s="151"/>
      <c r="V1750" s="151"/>
      <c r="W1750" s="151"/>
    </row>
    <row r="1751" spans="2:23" ht="18" x14ac:dyDescent="0.25">
      <c r="B1751" s="124" t="s">
        <v>310</v>
      </c>
      <c r="S1751" s="150" t="s">
        <v>1461</v>
      </c>
      <c r="T1751" s="151"/>
      <c r="U1751" s="151"/>
      <c r="V1751" s="151"/>
      <c r="W1751" s="151"/>
    </row>
    <row r="1752" spans="2:23" ht="15.75" thickBot="1" x14ac:dyDescent="0.3">
      <c r="B1752" s="125" t="s">
        <v>431</v>
      </c>
      <c r="C1752" s="139"/>
      <c r="D1752" s="139"/>
      <c r="E1752" s="139"/>
      <c r="F1752" s="139"/>
      <c r="G1752" s="139"/>
      <c r="H1752" s="139"/>
      <c r="I1752" s="139"/>
      <c r="J1752" s="139"/>
      <c r="K1752" s="139" t="s">
        <v>135</v>
      </c>
      <c r="L1752" s="139"/>
      <c r="M1752" s="139"/>
      <c r="N1752" s="139"/>
      <c r="O1752" s="139"/>
      <c r="P1752" s="139" t="s">
        <v>432</v>
      </c>
      <c r="Q1752" s="139" t="s">
        <v>433</v>
      </c>
      <c r="R1752" s="139"/>
      <c r="S1752" s="152" t="s">
        <v>136</v>
      </c>
      <c r="T1752" s="153"/>
      <c r="U1752" s="153"/>
      <c r="V1752" s="153"/>
      <c r="W1752" s="153"/>
    </row>
    <row r="1753" spans="2:23" ht="15.75" thickTop="1" x14ac:dyDescent="0.25">
      <c r="B1753" s="126"/>
      <c r="C1753" s="126"/>
      <c r="D1753" s="126"/>
      <c r="E1753" s="126"/>
      <c r="F1753" s="126"/>
      <c r="G1753" s="126"/>
      <c r="H1753" s="126"/>
      <c r="I1753" s="126"/>
      <c r="J1753" s="126"/>
      <c r="K1753" s="126"/>
      <c r="L1753" s="126"/>
      <c r="M1753" s="126"/>
      <c r="N1753" s="126"/>
      <c r="O1753" s="126"/>
      <c r="P1753" s="126"/>
      <c r="Q1753" s="126"/>
      <c r="R1753" s="126"/>
      <c r="S1753" s="126"/>
      <c r="T1753" s="126"/>
      <c r="U1753" s="126"/>
      <c r="V1753" s="126"/>
      <c r="W1753" s="126"/>
    </row>
    <row r="1754" spans="2:23" ht="15.75" x14ac:dyDescent="0.25">
      <c r="B1754" s="141" t="s">
        <v>311</v>
      </c>
      <c r="F1754" s="141" t="s">
        <v>16</v>
      </c>
    </row>
    <row r="1756" spans="2:23" x14ac:dyDescent="0.25">
      <c r="B1756" s="138"/>
      <c r="C1756" s="127" t="s">
        <v>173</v>
      </c>
      <c r="D1756" s="138"/>
      <c r="E1756" s="127" t="s">
        <v>312</v>
      </c>
      <c r="F1756" s="138"/>
      <c r="G1756" s="138"/>
      <c r="H1756" s="138"/>
      <c r="I1756" s="127" t="s">
        <v>174</v>
      </c>
      <c r="J1756" s="138"/>
      <c r="K1756" s="138"/>
      <c r="L1756" s="127" t="s">
        <v>175</v>
      </c>
      <c r="M1756" s="138"/>
      <c r="N1756" s="138"/>
      <c r="O1756" s="138"/>
      <c r="P1756" s="127" t="s">
        <v>176</v>
      </c>
      <c r="Q1756" s="138"/>
      <c r="R1756" s="138"/>
      <c r="S1756" s="138"/>
      <c r="T1756" s="137" t="s">
        <v>177</v>
      </c>
      <c r="U1756" s="138"/>
      <c r="V1756" s="154" t="s">
        <v>313</v>
      </c>
      <c r="W1756" s="155"/>
    </row>
    <row r="1757" spans="2:23" x14ac:dyDescent="0.25">
      <c r="B1757" s="134"/>
      <c r="C1757" s="134"/>
      <c r="D1757" s="134"/>
      <c r="E1757" s="134"/>
      <c r="F1757" s="134"/>
      <c r="G1757" s="134"/>
      <c r="H1757" s="134"/>
      <c r="I1757" s="134"/>
      <c r="J1757" s="134"/>
      <c r="K1757" s="134"/>
      <c r="L1757" s="134"/>
      <c r="M1757" s="134"/>
      <c r="N1757" s="134"/>
      <c r="O1757" s="134"/>
      <c r="P1757" s="134"/>
      <c r="Q1757" s="134"/>
      <c r="R1757" s="134"/>
      <c r="S1757" s="134"/>
      <c r="T1757" s="134"/>
      <c r="U1757" s="134"/>
      <c r="V1757" s="134"/>
      <c r="W1757" s="134"/>
    </row>
    <row r="1758" spans="2:23" x14ac:dyDescent="0.25">
      <c r="B1758" s="131" t="s">
        <v>139</v>
      </c>
    </row>
    <row r="1760" spans="2:23" x14ac:dyDescent="0.25">
      <c r="B1760" s="128" t="s">
        <v>413</v>
      </c>
      <c r="E1760" s="128" t="s">
        <v>314</v>
      </c>
    </row>
    <row r="1761" spans="2:23" x14ac:dyDescent="0.25">
      <c r="C1761" s="129" t="s">
        <v>1141</v>
      </c>
      <c r="E1761" s="129" t="s">
        <v>1462</v>
      </c>
      <c r="I1761" s="129" t="s">
        <v>327</v>
      </c>
      <c r="P1761" s="129" t="s">
        <v>1463</v>
      </c>
      <c r="T1761" s="135">
        <v>14341.08</v>
      </c>
      <c r="V1761" s="156">
        <v>0</v>
      </c>
      <c r="W1761" s="151"/>
    </row>
    <row r="1762" spans="2:23" x14ac:dyDescent="0.25">
      <c r="B1762" s="128" t="s">
        <v>413</v>
      </c>
      <c r="E1762" s="128" t="s">
        <v>314</v>
      </c>
      <c r="S1762" s="160">
        <v>14341.08</v>
      </c>
      <c r="T1762" s="151"/>
      <c r="U1762" s="160">
        <v>0</v>
      </c>
      <c r="V1762" s="151"/>
      <c r="W1762" s="151"/>
    </row>
    <row r="1764" spans="2:23" x14ac:dyDescent="0.25">
      <c r="B1764" s="128" t="s">
        <v>282</v>
      </c>
      <c r="E1764" s="128" t="s">
        <v>406</v>
      </c>
    </row>
    <row r="1765" spans="2:23" x14ac:dyDescent="0.25">
      <c r="C1765" s="129" t="s">
        <v>1464</v>
      </c>
      <c r="E1765" s="129" t="s">
        <v>1465</v>
      </c>
      <c r="I1765" s="129" t="s">
        <v>375</v>
      </c>
      <c r="P1765" s="129" t="s">
        <v>1466</v>
      </c>
      <c r="T1765" s="135">
        <v>253072.56</v>
      </c>
      <c r="V1765" s="156">
        <v>0</v>
      </c>
      <c r="W1765" s="151"/>
    </row>
    <row r="1766" spans="2:23" x14ac:dyDescent="0.25">
      <c r="B1766" s="128" t="s">
        <v>282</v>
      </c>
      <c r="E1766" s="128" t="s">
        <v>406</v>
      </c>
      <c r="S1766" s="160">
        <v>253072.56</v>
      </c>
      <c r="T1766" s="151"/>
      <c r="U1766" s="160">
        <v>0</v>
      </c>
      <c r="V1766" s="151"/>
      <c r="W1766" s="151"/>
    </row>
    <row r="1767" spans="2:23" x14ac:dyDescent="0.25"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</row>
    <row r="1768" spans="2:23" x14ac:dyDescent="0.25">
      <c r="B1768" s="134"/>
      <c r="C1768" s="134"/>
      <c r="D1768" s="134"/>
      <c r="E1768" s="134"/>
      <c r="F1768" s="134"/>
      <c r="G1768" s="134"/>
      <c r="H1768" s="134"/>
      <c r="I1768" s="134"/>
      <c r="J1768" s="134"/>
      <c r="K1768" s="134"/>
      <c r="L1768" s="134"/>
      <c r="M1768" s="134"/>
      <c r="N1768" s="134"/>
      <c r="O1768" s="134"/>
      <c r="P1768" s="134"/>
      <c r="Q1768" s="134"/>
      <c r="R1768" s="134"/>
      <c r="S1768" s="158">
        <v>267413.63999999996</v>
      </c>
      <c r="T1768" s="159"/>
      <c r="U1768" s="158">
        <v>0</v>
      </c>
      <c r="V1768" s="159"/>
      <c r="W1768" s="159"/>
    </row>
    <row r="1769" spans="2:23" x14ac:dyDescent="0.25">
      <c r="B1769" s="138"/>
      <c r="C1769" s="138"/>
      <c r="D1769" s="127" t="s">
        <v>316</v>
      </c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2">
        <v>267413.63999999996</v>
      </c>
      <c r="S1769" s="138"/>
      <c r="T1769" s="138"/>
      <c r="U1769" s="138"/>
      <c r="V1769" s="138"/>
      <c r="W1769" s="138"/>
    </row>
    <row r="1770" spans="2:23" x14ac:dyDescent="0.25">
      <c r="B1770" s="134"/>
      <c r="C1770" s="134"/>
      <c r="D1770" s="134"/>
      <c r="E1770" s="134"/>
      <c r="F1770" s="134"/>
      <c r="G1770" s="134"/>
      <c r="H1770" s="134"/>
      <c r="I1770" s="134"/>
      <c r="J1770" s="134"/>
      <c r="K1770" s="134"/>
      <c r="L1770" s="134"/>
      <c r="M1770" s="134"/>
      <c r="N1770" s="134"/>
      <c r="O1770" s="134"/>
      <c r="P1770" s="134"/>
      <c r="Q1770" s="134"/>
      <c r="R1770" s="134"/>
      <c r="S1770" s="134"/>
      <c r="T1770" s="134"/>
      <c r="U1770" s="134"/>
      <c r="V1770" s="134"/>
      <c r="W1770" s="134"/>
    </row>
    <row r="1771" spans="2:23" x14ac:dyDescent="0.25">
      <c r="B1771" s="128" t="s">
        <v>311</v>
      </c>
      <c r="D1771" s="128" t="s">
        <v>16</v>
      </c>
      <c r="O1771" s="127" t="s">
        <v>168</v>
      </c>
      <c r="P1771" s="138"/>
      <c r="Q1771" s="138"/>
      <c r="R1771" s="132">
        <v>-267413.63999999996</v>
      </c>
    </row>
    <row r="1772" spans="2:23" x14ac:dyDescent="0.25">
      <c r="O1772" s="134"/>
      <c r="P1772" s="134"/>
      <c r="Q1772" s="134"/>
      <c r="R1772" s="134"/>
    </row>
    <row r="1773" spans="2:23" x14ac:dyDescent="0.25">
      <c r="B1773" s="129" t="s">
        <v>451</v>
      </c>
    </row>
    <row r="1775" spans="2:23" ht="24" customHeight="1" x14ac:dyDescent="0.25">
      <c r="B1775" s="161" t="s">
        <v>641</v>
      </c>
      <c r="C1775" s="151"/>
      <c r="D1775" s="151"/>
      <c r="E1775" s="151"/>
      <c r="F1775" s="151"/>
      <c r="G1775" s="151"/>
      <c r="H1775" s="151"/>
      <c r="I1775" s="151"/>
      <c r="J1775" s="151"/>
      <c r="K1775" s="151"/>
      <c r="L1775" s="151"/>
      <c r="M1775" s="151"/>
      <c r="N1775" s="151"/>
      <c r="O1775" s="151"/>
      <c r="P1775" s="151"/>
      <c r="Q1775" s="151"/>
      <c r="R1775" s="151"/>
      <c r="S1775" s="151"/>
      <c r="T1775" s="151"/>
      <c r="U1775" s="151"/>
      <c r="V1775" s="151"/>
      <c r="W1775" s="151"/>
    </row>
    <row r="1776" spans="2:23" ht="18" x14ac:dyDescent="0.25">
      <c r="B1776" s="124" t="s">
        <v>310</v>
      </c>
      <c r="S1776" s="150" t="s">
        <v>1467</v>
      </c>
      <c r="T1776" s="151"/>
      <c r="U1776" s="151"/>
      <c r="V1776" s="151"/>
      <c r="W1776" s="151"/>
    </row>
    <row r="1777" spans="2:23" ht="15.75" thickBot="1" x14ac:dyDescent="0.3">
      <c r="B1777" s="125" t="s">
        <v>431</v>
      </c>
      <c r="C1777" s="139"/>
      <c r="D1777" s="139"/>
      <c r="E1777" s="139"/>
      <c r="F1777" s="139"/>
      <c r="G1777" s="139"/>
      <c r="H1777" s="139"/>
      <c r="I1777" s="139"/>
      <c r="J1777" s="139"/>
      <c r="K1777" s="139" t="s">
        <v>135</v>
      </c>
      <c r="L1777" s="139"/>
      <c r="M1777" s="139"/>
      <c r="N1777" s="139"/>
      <c r="O1777" s="139"/>
      <c r="P1777" s="139" t="s">
        <v>432</v>
      </c>
      <c r="Q1777" s="139" t="s">
        <v>433</v>
      </c>
      <c r="R1777" s="139"/>
      <c r="S1777" s="152" t="s">
        <v>136</v>
      </c>
      <c r="T1777" s="153"/>
      <c r="U1777" s="153"/>
      <c r="V1777" s="153"/>
      <c r="W1777" s="153"/>
    </row>
    <row r="1778" spans="2:23" ht="15.75" thickTop="1" x14ac:dyDescent="0.25">
      <c r="B1778" s="126"/>
      <c r="C1778" s="126"/>
      <c r="D1778" s="126"/>
      <c r="E1778" s="126"/>
      <c r="F1778" s="126"/>
      <c r="G1778" s="126"/>
      <c r="H1778" s="126"/>
      <c r="I1778" s="126"/>
      <c r="J1778" s="126"/>
      <c r="K1778" s="126"/>
      <c r="L1778" s="126"/>
      <c r="M1778" s="126"/>
      <c r="N1778" s="126"/>
      <c r="O1778" s="126"/>
      <c r="P1778" s="126"/>
      <c r="Q1778" s="126"/>
      <c r="R1778" s="126"/>
      <c r="S1778" s="126"/>
      <c r="T1778" s="126"/>
      <c r="U1778" s="126"/>
      <c r="V1778" s="126"/>
      <c r="W1778" s="126"/>
    </row>
    <row r="1779" spans="2:23" ht="15.75" x14ac:dyDescent="0.25">
      <c r="B1779" s="141" t="s">
        <v>311</v>
      </c>
      <c r="F1779" s="141" t="s">
        <v>306</v>
      </c>
    </row>
    <row r="1781" spans="2:23" x14ac:dyDescent="0.25">
      <c r="B1781" s="138"/>
      <c r="C1781" s="127" t="s">
        <v>173</v>
      </c>
      <c r="D1781" s="138"/>
      <c r="E1781" s="127" t="s">
        <v>312</v>
      </c>
      <c r="F1781" s="138"/>
      <c r="G1781" s="138"/>
      <c r="H1781" s="138"/>
      <c r="I1781" s="127" t="s">
        <v>174</v>
      </c>
      <c r="J1781" s="138"/>
      <c r="K1781" s="138"/>
      <c r="L1781" s="127" t="s">
        <v>175</v>
      </c>
      <c r="M1781" s="138"/>
      <c r="N1781" s="138"/>
      <c r="O1781" s="138"/>
      <c r="P1781" s="127" t="s">
        <v>176</v>
      </c>
      <c r="Q1781" s="138"/>
      <c r="R1781" s="138"/>
      <c r="S1781" s="138"/>
      <c r="T1781" s="137" t="s">
        <v>177</v>
      </c>
      <c r="U1781" s="138"/>
      <c r="V1781" s="154" t="s">
        <v>313</v>
      </c>
      <c r="W1781" s="155"/>
    </row>
    <row r="1782" spans="2:23" x14ac:dyDescent="0.25">
      <c r="B1782" s="134"/>
      <c r="C1782" s="134"/>
      <c r="D1782" s="134"/>
      <c r="E1782" s="134"/>
      <c r="F1782" s="134"/>
      <c r="G1782" s="134"/>
      <c r="H1782" s="134"/>
      <c r="I1782" s="134"/>
      <c r="J1782" s="134"/>
      <c r="K1782" s="134"/>
      <c r="L1782" s="134"/>
      <c r="M1782" s="134"/>
      <c r="N1782" s="134"/>
      <c r="O1782" s="134"/>
      <c r="P1782" s="134"/>
      <c r="Q1782" s="134"/>
      <c r="R1782" s="134"/>
      <c r="S1782" s="134"/>
      <c r="T1782" s="134"/>
      <c r="U1782" s="134"/>
      <c r="V1782" s="134"/>
      <c r="W1782" s="134"/>
    </row>
    <row r="1783" spans="2:23" x14ac:dyDescent="0.25">
      <c r="B1783" s="131" t="s">
        <v>139</v>
      </c>
    </row>
    <row r="1785" spans="2:23" x14ac:dyDescent="0.25">
      <c r="B1785" s="128" t="s">
        <v>282</v>
      </c>
      <c r="E1785" s="128" t="s">
        <v>406</v>
      </c>
    </row>
    <row r="1786" spans="2:23" x14ac:dyDescent="0.25">
      <c r="C1786" s="129" t="s">
        <v>1468</v>
      </c>
      <c r="E1786" s="129" t="s">
        <v>1469</v>
      </c>
      <c r="I1786" s="129" t="s">
        <v>375</v>
      </c>
      <c r="L1786" s="129" t="s">
        <v>1470</v>
      </c>
      <c r="P1786" s="129" t="s">
        <v>1471</v>
      </c>
      <c r="T1786" s="135">
        <v>170000</v>
      </c>
      <c r="V1786" s="156">
        <v>0</v>
      </c>
      <c r="W1786" s="151"/>
    </row>
    <row r="1787" spans="2:23" x14ac:dyDescent="0.25">
      <c r="B1787" s="128" t="s">
        <v>282</v>
      </c>
      <c r="E1787" s="128" t="s">
        <v>406</v>
      </c>
      <c r="S1787" s="160">
        <v>170000</v>
      </c>
      <c r="T1787" s="151"/>
      <c r="U1787" s="160">
        <v>0</v>
      </c>
      <c r="V1787" s="151"/>
      <c r="W1787" s="151"/>
    </row>
    <row r="1788" spans="2:23" x14ac:dyDescent="0.25"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</row>
    <row r="1789" spans="2:23" x14ac:dyDescent="0.25">
      <c r="B1789" s="134"/>
      <c r="C1789" s="134"/>
      <c r="D1789" s="134"/>
      <c r="E1789" s="134"/>
      <c r="F1789" s="134"/>
      <c r="G1789" s="134"/>
      <c r="H1789" s="134"/>
      <c r="I1789" s="134"/>
      <c r="J1789" s="134"/>
      <c r="K1789" s="134"/>
      <c r="L1789" s="134"/>
      <c r="M1789" s="134"/>
      <c r="N1789" s="134"/>
      <c r="O1789" s="134"/>
      <c r="P1789" s="134"/>
      <c r="Q1789" s="134"/>
      <c r="R1789" s="134"/>
      <c r="S1789" s="158">
        <v>170000</v>
      </c>
      <c r="T1789" s="159"/>
      <c r="U1789" s="158">
        <v>0</v>
      </c>
      <c r="V1789" s="159"/>
      <c r="W1789" s="159"/>
    </row>
    <row r="1790" spans="2:23" x14ac:dyDescent="0.25">
      <c r="B1790" s="138"/>
      <c r="C1790" s="138"/>
      <c r="D1790" s="127" t="s">
        <v>316</v>
      </c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2">
        <v>170000</v>
      </c>
      <c r="S1790" s="138"/>
      <c r="T1790" s="138"/>
      <c r="U1790" s="138"/>
      <c r="V1790" s="138"/>
      <c r="W1790" s="138"/>
    </row>
    <row r="1791" spans="2:23" x14ac:dyDescent="0.25">
      <c r="B1791" s="134"/>
      <c r="C1791" s="134"/>
      <c r="D1791" s="134"/>
      <c r="E1791" s="134"/>
      <c r="F1791" s="134"/>
      <c r="G1791" s="134"/>
      <c r="H1791" s="134"/>
      <c r="I1791" s="134"/>
      <c r="J1791" s="134"/>
      <c r="K1791" s="134"/>
      <c r="L1791" s="134"/>
      <c r="M1791" s="134"/>
      <c r="N1791" s="134"/>
      <c r="O1791" s="134"/>
      <c r="P1791" s="134"/>
      <c r="Q1791" s="134"/>
      <c r="R1791" s="134"/>
      <c r="S1791" s="134"/>
      <c r="T1791" s="134"/>
      <c r="U1791" s="134"/>
      <c r="V1791" s="134"/>
      <c r="W1791" s="134"/>
    </row>
    <row r="1792" spans="2:23" x14ac:dyDescent="0.25">
      <c r="B1792" s="128" t="s">
        <v>311</v>
      </c>
      <c r="D1792" s="128" t="s">
        <v>306</v>
      </c>
      <c r="O1792" s="127" t="s">
        <v>168</v>
      </c>
      <c r="P1792" s="138"/>
      <c r="Q1792" s="138"/>
      <c r="R1792" s="132">
        <v>-170000</v>
      </c>
    </row>
    <row r="1793" spans="2:23" x14ac:dyDescent="0.25">
      <c r="O1793" s="134"/>
      <c r="P1793" s="134"/>
      <c r="Q1793" s="134"/>
      <c r="R1793" s="134"/>
    </row>
    <row r="1794" spans="2:23" x14ac:dyDescent="0.25">
      <c r="B1794" s="129" t="s">
        <v>451</v>
      </c>
    </row>
    <row r="1796" spans="2:23" ht="24" customHeight="1" x14ac:dyDescent="0.25">
      <c r="B1796" s="161" t="s">
        <v>641</v>
      </c>
      <c r="C1796" s="151"/>
      <c r="D1796" s="151"/>
      <c r="E1796" s="151"/>
      <c r="F1796" s="151"/>
      <c r="G1796" s="151"/>
      <c r="H1796" s="151"/>
      <c r="I1796" s="151"/>
      <c r="J1796" s="151"/>
      <c r="K1796" s="151"/>
      <c r="L1796" s="151"/>
      <c r="M1796" s="151"/>
      <c r="N1796" s="151"/>
      <c r="O1796" s="151"/>
      <c r="P1796" s="151"/>
      <c r="Q1796" s="151"/>
      <c r="R1796" s="151"/>
      <c r="S1796" s="151"/>
      <c r="T1796" s="151"/>
      <c r="U1796" s="151"/>
      <c r="V1796" s="151"/>
      <c r="W1796" s="151"/>
    </row>
    <row r="1797" spans="2:23" ht="18" x14ac:dyDescent="0.25">
      <c r="B1797" s="124" t="s">
        <v>310</v>
      </c>
      <c r="S1797" s="150" t="s">
        <v>1472</v>
      </c>
      <c r="T1797" s="151"/>
      <c r="U1797" s="151"/>
      <c r="V1797" s="151"/>
      <c r="W1797" s="151"/>
    </row>
    <row r="1798" spans="2:23" ht="15.75" thickBot="1" x14ac:dyDescent="0.3">
      <c r="B1798" s="125" t="s">
        <v>431</v>
      </c>
      <c r="C1798" s="139"/>
      <c r="D1798" s="139"/>
      <c r="E1798" s="139"/>
      <c r="F1798" s="139"/>
      <c r="G1798" s="139"/>
      <c r="H1798" s="139"/>
      <c r="I1798" s="139"/>
      <c r="J1798" s="139"/>
      <c r="K1798" s="139" t="s">
        <v>135</v>
      </c>
      <c r="L1798" s="139"/>
      <c r="M1798" s="139"/>
      <c r="N1798" s="139"/>
      <c r="O1798" s="139"/>
      <c r="P1798" s="139" t="s">
        <v>432</v>
      </c>
      <c r="Q1798" s="139" t="s">
        <v>433</v>
      </c>
      <c r="R1798" s="139"/>
      <c r="S1798" s="152" t="s">
        <v>136</v>
      </c>
      <c r="T1798" s="153"/>
      <c r="U1798" s="153"/>
      <c r="V1798" s="153"/>
      <c r="W1798" s="153"/>
    </row>
    <row r="1799" spans="2:23" ht="15.75" thickTop="1" x14ac:dyDescent="0.25">
      <c r="B1799" s="126"/>
      <c r="C1799" s="126"/>
      <c r="D1799" s="126"/>
      <c r="E1799" s="126"/>
      <c r="F1799" s="126"/>
      <c r="G1799" s="126"/>
      <c r="H1799" s="126"/>
      <c r="I1799" s="126"/>
      <c r="J1799" s="126"/>
      <c r="K1799" s="126"/>
      <c r="L1799" s="126"/>
      <c r="M1799" s="126"/>
      <c r="N1799" s="126"/>
      <c r="O1799" s="126"/>
      <c r="P1799" s="126"/>
      <c r="Q1799" s="126"/>
      <c r="R1799" s="126"/>
      <c r="S1799" s="126"/>
      <c r="T1799" s="126"/>
      <c r="U1799" s="126"/>
      <c r="V1799" s="126"/>
      <c r="W1799" s="126"/>
    </row>
    <row r="1800" spans="2:23" ht="15.75" x14ac:dyDescent="0.25">
      <c r="B1800" s="141" t="s">
        <v>311</v>
      </c>
      <c r="F1800" s="141" t="s">
        <v>166</v>
      </c>
    </row>
    <row r="1802" spans="2:23" x14ac:dyDescent="0.25">
      <c r="B1802" s="138"/>
      <c r="C1802" s="127" t="s">
        <v>173</v>
      </c>
      <c r="D1802" s="138"/>
      <c r="E1802" s="127" t="s">
        <v>312</v>
      </c>
      <c r="F1802" s="138"/>
      <c r="G1802" s="138"/>
      <c r="H1802" s="138"/>
      <c r="I1802" s="127" t="s">
        <v>174</v>
      </c>
      <c r="J1802" s="138"/>
      <c r="K1802" s="138"/>
      <c r="L1802" s="127" t="s">
        <v>175</v>
      </c>
      <c r="M1802" s="138"/>
      <c r="N1802" s="138"/>
      <c r="O1802" s="138"/>
      <c r="P1802" s="127" t="s">
        <v>176</v>
      </c>
      <c r="Q1802" s="138"/>
      <c r="R1802" s="138"/>
      <c r="S1802" s="138"/>
      <c r="T1802" s="137" t="s">
        <v>177</v>
      </c>
      <c r="U1802" s="138"/>
      <c r="V1802" s="154" t="s">
        <v>313</v>
      </c>
      <c r="W1802" s="155"/>
    </row>
    <row r="1803" spans="2:23" x14ac:dyDescent="0.25">
      <c r="B1803" s="134"/>
      <c r="C1803" s="134"/>
      <c r="D1803" s="134"/>
      <c r="E1803" s="134"/>
      <c r="F1803" s="134"/>
      <c r="G1803" s="134"/>
      <c r="H1803" s="134"/>
      <c r="I1803" s="134"/>
      <c r="J1803" s="134"/>
      <c r="K1803" s="134"/>
      <c r="L1803" s="134"/>
      <c r="M1803" s="134"/>
      <c r="N1803" s="134"/>
      <c r="O1803" s="134"/>
      <c r="P1803" s="134"/>
      <c r="Q1803" s="134"/>
      <c r="R1803" s="134"/>
      <c r="S1803" s="134"/>
      <c r="T1803" s="134"/>
      <c r="U1803" s="134"/>
      <c r="V1803" s="134"/>
      <c r="W1803" s="134"/>
    </row>
    <row r="1804" spans="2:23" x14ac:dyDescent="0.25">
      <c r="B1804" s="131" t="s">
        <v>139</v>
      </c>
    </row>
    <row r="1806" spans="2:23" x14ac:dyDescent="0.25">
      <c r="B1806" s="128" t="s">
        <v>272</v>
      </c>
      <c r="E1806" s="128" t="s">
        <v>399</v>
      </c>
    </row>
    <row r="1807" spans="2:23" x14ac:dyDescent="0.25">
      <c r="C1807" s="129" t="s">
        <v>1224</v>
      </c>
      <c r="E1807" s="129" t="s">
        <v>1473</v>
      </c>
      <c r="I1807" s="129" t="s">
        <v>375</v>
      </c>
      <c r="L1807" s="129" t="s">
        <v>1137</v>
      </c>
      <c r="P1807" s="129" t="s">
        <v>1474</v>
      </c>
      <c r="T1807" s="135">
        <v>2620.36</v>
      </c>
      <c r="V1807" s="156">
        <v>0</v>
      </c>
      <c r="W1807" s="151"/>
    </row>
    <row r="1808" spans="2:23" x14ac:dyDescent="0.25">
      <c r="C1808" s="129" t="s">
        <v>1224</v>
      </c>
      <c r="E1808" s="129" t="s">
        <v>1475</v>
      </c>
      <c r="I1808" s="129" t="s">
        <v>375</v>
      </c>
      <c r="L1808" s="129" t="s">
        <v>1137</v>
      </c>
      <c r="P1808" s="129" t="s">
        <v>1474</v>
      </c>
      <c r="T1808" s="135">
        <v>76988.36</v>
      </c>
      <c r="V1808" s="156">
        <v>0</v>
      </c>
      <c r="W1808" s="151"/>
    </row>
    <row r="1809" spans="2:23" x14ac:dyDescent="0.25">
      <c r="B1809" s="128" t="s">
        <v>272</v>
      </c>
      <c r="E1809" s="128" t="s">
        <v>399</v>
      </c>
      <c r="S1809" s="160">
        <v>79608.72</v>
      </c>
      <c r="T1809" s="151"/>
      <c r="U1809" s="160">
        <v>0</v>
      </c>
      <c r="V1809" s="151"/>
      <c r="W1809" s="151"/>
    </row>
    <row r="1811" spans="2:23" x14ac:dyDescent="0.25">
      <c r="B1811" s="128" t="s">
        <v>282</v>
      </c>
      <c r="E1811" s="128" t="s">
        <v>406</v>
      </c>
    </row>
    <row r="1812" spans="2:23" x14ac:dyDescent="0.25">
      <c r="C1812" s="129" t="s">
        <v>1185</v>
      </c>
      <c r="E1812" s="129" t="s">
        <v>1476</v>
      </c>
      <c r="I1812" s="129" t="s">
        <v>375</v>
      </c>
      <c r="L1812" s="129" t="s">
        <v>412</v>
      </c>
      <c r="P1812" s="129" t="s">
        <v>1477</v>
      </c>
      <c r="T1812" s="135">
        <v>3559.5</v>
      </c>
      <c r="V1812" s="156">
        <v>0</v>
      </c>
      <c r="W1812" s="151"/>
    </row>
    <row r="1813" spans="2:23" x14ac:dyDescent="0.25">
      <c r="C1813" s="129" t="s">
        <v>811</v>
      </c>
      <c r="E1813" s="129" t="s">
        <v>1478</v>
      </c>
      <c r="I1813" s="129" t="s">
        <v>375</v>
      </c>
      <c r="L1813" s="129" t="s">
        <v>1479</v>
      </c>
      <c r="P1813" s="129" t="s">
        <v>1480</v>
      </c>
      <c r="T1813" s="135">
        <v>50000</v>
      </c>
      <c r="V1813" s="156">
        <v>0</v>
      </c>
      <c r="W1813" s="151"/>
    </row>
    <row r="1814" spans="2:23" x14ac:dyDescent="0.25">
      <c r="B1814" s="128" t="s">
        <v>282</v>
      </c>
      <c r="E1814" s="128" t="s">
        <v>406</v>
      </c>
      <c r="S1814" s="160">
        <v>53559.5</v>
      </c>
      <c r="T1814" s="151"/>
      <c r="U1814" s="160">
        <v>0</v>
      </c>
      <c r="V1814" s="151"/>
      <c r="W1814" s="151"/>
    </row>
    <row r="1815" spans="2:23" x14ac:dyDescent="0.25"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</row>
    <row r="1816" spans="2:23" x14ac:dyDescent="0.25">
      <c r="B1816" s="134"/>
      <c r="C1816" s="134"/>
      <c r="D1816" s="134"/>
      <c r="E1816" s="134"/>
      <c r="F1816" s="134"/>
      <c r="G1816" s="134"/>
      <c r="H1816" s="134"/>
      <c r="I1816" s="134"/>
      <c r="J1816" s="134"/>
      <c r="K1816" s="134"/>
      <c r="L1816" s="134"/>
      <c r="M1816" s="134"/>
      <c r="N1816" s="134"/>
      <c r="O1816" s="134"/>
      <c r="P1816" s="134"/>
      <c r="Q1816" s="134"/>
      <c r="R1816" s="134"/>
      <c r="S1816" s="158">
        <v>133168.22</v>
      </c>
      <c r="T1816" s="159"/>
      <c r="U1816" s="158">
        <v>0</v>
      </c>
      <c r="V1816" s="159"/>
      <c r="W1816" s="159"/>
    </row>
    <row r="1817" spans="2:23" x14ac:dyDescent="0.25">
      <c r="B1817" s="138"/>
      <c r="C1817" s="138"/>
      <c r="D1817" s="127" t="s">
        <v>316</v>
      </c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2">
        <v>133168.22</v>
      </c>
      <c r="S1817" s="138"/>
      <c r="T1817" s="138"/>
      <c r="U1817" s="138"/>
      <c r="V1817" s="138"/>
      <c r="W1817" s="138"/>
    </row>
    <row r="1818" spans="2:23" x14ac:dyDescent="0.25">
      <c r="B1818" s="134"/>
      <c r="C1818" s="134"/>
      <c r="D1818" s="134"/>
      <c r="E1818" s="134"/>
      <c r="F1818" s="134"/>
      <c r="G1818" s="134"/>
      <c r="H1818" s="134"/>
      <c r="I1818" s="134"/>
      <c r="J1818" s="134"/>
      <c r="K1818" s="134"/>
      <c r="L1818" s="134"/>
      <c r="M1818" s="134"/>
      <c r="N1818" s="134"/>
      <c r="O1818" s="134"/>
      <c r="P1818" s="134"/>
      <c r="Q1818" s="134"/>
      <c r="R1818" s="134"/>
      <c r="S1818" s="134"/>
      <c r="T1818" s="134"/>
      <c r="U1818" s="134"/>
      <c r="V1818" s="134"/>
      <c r="W1818" s="134"/>
    </row>
    <row r="1820" spans="2:23" x14ac:dyDescent="0.25">
      <c r="B1820" s="131" t="s">
        <v>140</v>
      </c>
    </row>
    <row r="1822" spans="2:23" x14ac:dyDescent="0.25">
      <c r="B1822" s="128" t="s">
        <v>1481</v>
      </c>
      <c r="E1822" s="128" t="s">
        <v>367</v>
      </c>
    </row>
    <row r="1823" spans="2:23" x14ac:dyDescent="0.25">
      <c r="C1823" s="129" t="s">
        <v>455</v>
      </c>
      <c r="E1823" s="129" t="s">
        <v>414</v>
      </c>
      <c r="I1823" s="129" t="s">
        <v>327</v>
      </c>
      <c r="P1823" s="129" t="s">
        <v>1482</v>
      </c>
      <c r="T1823" s="135">
        <v>0</v>
      </c>
      <c r="V1823" s="156">
        <v>71458.25</v>
      </c>
      <c r="W1823" s="151"/>
    </row>
    <row r="1824" spans="2:23" x14ac:dyDescent="0.25">
      <c r="B1824" s="128" t="s">
        <v>1481</v>
      </c>
      <c r="E1824" s="128" t="s">
        <v>367</v>
      </c>
      <c r="S1824" s="160">
        <v>0</v>
      </c>
      <c r="T1824" s="151"/>
      <c r="U1824" s="160">
        <v>71458.25</v>
      </c>
      <c r="V1824" s="151"/>
      <c r="W1824" s="151"/>
    </row>
    <row r="1825" spans="2:23" x14ac:dyDescent="0.25"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</row>
    <row r="1826" spans="2:23" x14ac:dyDescent="0.25">
      <c r="B1826" s="134"/>
      <c r="C1826" s="134"/>
      <c r="D1826" s="134"/>
      <c r="E1826" s="134"/>
      <c r="F1826" s="134"/>
      <c r="G1826" s="134"/>
      <c r="H1826" s="134"/>
      <c r="I1826" s="134"/>
      <c r="J1826" s="134"/>
      <c r="K1826" s="134"/>
      <c r="L1826" s="134"/>
      <c r="M1826" s="134"/>
      <c r="N1826" s="134"/>
      <c r="O1826" s="134"/>
      <c r="P1826" s="134"/>
      <c r="Q1826" s="134"/>
      <c r="R1826" s="134"/>
      <c r="S1826" s="158">
        <v>0</v>
      </c>
      <c r="T1826" s="159"/>
      <c r="U1826" s="158">
        <v>71458.25</v>
      </c>
      <c r="V1826" s="159"/>
      <c r="W1826" s="159"/>
    </row>
    <row r="1827" spans="2:23" x14ac:dyDescent="0.25">
      <c r="B1827" s="138"/>
      <c r="C1827" s="138"/>
      <c r="D1827" s="127" t="s">
        <v>324</v>
      </c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2">
        <v>71458.25</v>
      </c>
      <c r="S1827" s="138"/>
      <c r="T1827" s="138"/>
      <c r="U1827" s="138"/>
      <c r="V1827" s="138"/>
      <c r="W1827" s="138"/>
    </row>
    <row r="1828" spans="2:23" x14ac:dyDescent="0.25">
      <c r="B1828" s="134"/>
      <c r="C1828" s="134"/>
      <c r="D1828" s="134"/>
      <c r="E1828" s="134"/>
      <c r="F1828" s="134"/>
      <c r="G1828" s="134"/>
      <c r="H1828" s="134"/>
      <c r="I1828" s="134"/>
      <c r="J1828" s="134"/>
      <c r="K1828" s="134"/>
      <c r="L1828" s="134"/>
      <c r="M1828" s="134"/>
      <c r="N1828" s="134"/>
      <c r="O1828" s="134"/>
      <c r="P1828" s="134"/>
      <c r="Q1828" s="134"/>
      <c r="R1828" s="134"/>
      <c r="S1828" s="134"/>
      <c r="T1828" s="134"/>
      <c r="U1828" s="134"/>
      <c r="V1828" s="134"/>
      <c r="W1828" s="134"/>
    </row>
    <row r="1829" spans="2:23" x14ac:dyDescent="0.25">
      <c r="B1829" s="128" t="s">
        <v>311</v>
      </c>
      <c r="D1829" s="128" t="s">
        <v>166</v>
      </c>
      <c r="O1829" s="127" t="s">
        <v>168</v>
      </c>
      <c r="P1829" s="138"/>
      <c r="Q1829" s="138"/>
      <c r="R1829" s="132">
        <v>-61709.97</v>
      </c>
    </row>
    <row r="1830" spans="2:23" x14ac:dyDescent="0.25">
      <c r="O1830" s="134"/>
      <c r="P1830" s="134"/>
      <c r="Q1830" s="134"/>
      <c r="R1830" s="134"/>
    </row>
    <row r="1831" spans="2:23" x14ac:dyDescent="0.25">
      <c r="B1831" s="129" t="s">
        <v>451</v>
      </c>
    </row>
    <row r="1833" spans="2:23" ht="24" customHeight="1" x14ac:dyDescent="0.25">
      <c r="B1833" s="161" t="s">
        <v>641</v>
      </c>
      <c r="C1833" s="151"/>
      <c r="D1833" s="151"/>
      <c r="E1833" s="151"/>
      <c r="F1833" s="151"/>
      <c r="G1833" s="151"/>
      <c r="H1833" s="151"/>
      <c r="I1833" s="151"/>
      <c r="J1833" s="151"/>
      <c r="K1833" s="151"/>
      <c r="L1833" s="151"/>
      <c r="M1833" s="151"/>
      <c r="N1833" s="151"/>
      <c r="O1833" s="151"/>
      <c r="P1833" s="151"/>
      <c r="Q1833" s="151"/>
      <c r="R1833" s="151"/>
      <c r="S1833" s="151"/>
      <c r="T1833" s="151"/>
      <c r="U1833" s="151"/>
      <c r="V1833" s="151"/>
      <c r="W1833" s="151"/>
    </row>
    <row r="1834" spans="2:23" ht="18" x14ac:dyDescent="0.25">
      <c r="B1834" s="124" t="s">
        <v>310</v>
      </c>
      <c r="S1834" s="150" t="s">
        <v>1483</v>
      </c>
      <c r="T1834" s="151"/>
      <c r="U1834" s="151"/>
      <c r="V1834" s="151"/>
      <c r="W1834" s="151"/>
    </row>
    <row r="1835" spans="2:23" ht="15.75" thickBot="1" x14ac:dyDescent="0.3">
      <c r="B1835" s="125" t="s">
        <v>431</v>
      </c>
      <c r="C1835" s="139"/>
      <c r="D1835" s="139"/>
      <c r="E1835" s="139"/>
      <c r="F1835" s="139"/>
      <c r="G1835" s="139"/>
      <c r="H1835" s="139"/>
      <c r="I1835" s="139"/>
      <c r="J1835" s="139"/>
      <c r="K1835" s="139" t="s">
        <v>135</v>
      </c>
      <c r="L1835" s="139"/>
      <c r="M1835" s="139"/>
      <c r="N1835" s="139"/>
      <c r="O1835" s="139"/>
      <c r="P1835" s="139" t="s">
        <v>432</v>
      </c>
      <c r="Q1835" s="139" t="s">
        <v>433</v>
      </c>
      <c r="R1835" s="139"/>
      <c r="S1835" s="152" t="s">
        <v>136</v>
      </c>
      <c r="T1835" s="153"/>
      <c r="U1835" s="153"/>
      <c r="V1835" s="153"/>
      <c r="W1835" s="153"/>
    </row>
    <row r="1836" spans="2:23" ht="15.75" thickTop="1" x14ac:dyDescent="0.25">
      <c r="B1836" s="126"/>
      <c r="C1836" s="126"/>
      <c r="D1836" s="126"/>
      <c r="E1836" s="126"/>
      <c r="F1836" s="126"/>
      <c r="G1836" s="126"/>
      <c r="H1836" s="126"/>
      <c r="I1836" s="126"/>
      <c r="J1836" s="126"/>
      <c r="K1836" s="126"/>
      <c r="L1836" s="126"/>
      <c r="M1836" s="126"/>
      <c r="N1836" s="126"/>
      <c r="O1836" s="126"/>
      <c r="P1836" s="126"/>
      <c r="Q1836" s="126"/>
      <c r="R1836" s="126"/>
      <c r="S1836" s="126"/>
      <c r="T1836" s="126"/>
      <c r="U1836" s="126"/>
      <c r="V1836" s="126"/>
      <c r="W1836" s="126"/>
    </row>
    <row r="1837" spans="2:23" ht="15.75" x14ac:dyDescent="0.25">
      <c r="B1837" s="141" t="s">
        <v>311</v>
      </c>
      <c r="F1837" s="141" t="s">
        <v>308</v>
      </c>
    </row>
    <row r="1839" spans="2:23" x14ac:dyDescent="0.25">
      <c r="B1839" s="138"/>
      <c r="C1839" s="127" t="s">
        <v>173</v>
      </c>
      <c r="D1839" s="138"/>
      <c r="E1839" s="127" t="s">
        <v>312</v>
      </c>
      <c r="F1839" s="138"/>
      <c r="G1839" s="138"/>
      <c r="H1839" s="138"/>
      <c r="I1839" s="127" t="s">
        <v>174</v>
      </c>
      <c r="J1839" s="138"/>
      <c r="K1839" s="138"/>
      <c r="L1839" s="127" t="s">
        <v>175</v>
      </c>
      <c r="M1839" s="138"/>
      <c r="N1839" s="138"/>
      <c r="O1839" s="138"/>
      <c r="P1839" s="127" t="s">
        <v>176</v>
      </c>
      <c r="Q1839" s="138"/>
      <c r="R1839" s="138"/>
      <c r="S1839" s="138"/>
      <c r="T1839" s="137" t="s">
        <v>177</v>
      </c>
      <c r="U1839" s="138"/>
      <c r="V1839" s="154" t="s">
        <v>313</v>
      </c>
      <c r="W1839" s="155"/>
    </row>
    <row r="1840" spans="2:23" x14ac:dyDescent="0.25">
      <c r="B1840" s="134"/>
      <c r="C1840" s="134"/>
      <c r="D1840" s="134"/>
      <c r="E1840" s="134"/>
      <c r="F1840" s="134"/>
      <c r="G1840" s="134"/>
      <c r="H1840" s="134"/>
      <c r="I1840" s="134"/>
      <c r="J1840" s="134"/>
      <c r="K1840" s="134"/>
      <c r="L1840" s="134"/>
      <c r="M1840" s="134"/>
      <c r="N1840" s="134"/>
      <c r="O1840" s="134"/>
      <c r="P1840" s="134"/>
      <c r="Q1840" s="134"/>
      <c r="R1840" s="134"/>
      <c r="S1840" s="134"/>
      <c r="T1840" s="134"/>
      <c r="U1840" s="134"/>
      <c r="V1840" s="134"/>
      <c r="W1840" s="134"/>
    </row>
    <row r="1841" spans="2:23" x14ac:dyDescent="0.25">
      <c r="B1841" s="131" t="s">
        <v>139</v>
      </c>
    </row>
    <row r="1843" spans="2:23" x14ac:dyDescent="0.25">
      <c r="B1843" s="128" t="s">
        <v>259</v>
      </c>
      <c r="E1843" s="128" t="s">
        <v>383</v>
      </c>
    </row>
    <row r="1844" spans="2:23" x14ac:dyDescent="0.25">
      <c r="C1844" s="129" t="s">
        <v>1233</v>
      </c>
      <c r="E1844" s="129" t="s">
        <v>1484</v>
      </c>
      <c r="I1844" s="129" t="s">
        <v>375</v>
      </c>
      <c r="L1844" s="129" t="s">
        <v>804</v>
      </c>
      <c r="P1844" s="129" t="s">
        <v>1485</v>
      </c>
      <c r="T1844" s="135">
        <v>7534.2</v>
      </c>
      <c r="V1844" s="156">
        <v>0</v>
      </c>
      <c r="W1844" s="151"/>
    </row>
    <row r="1845" spans="2:23" x14ac:dyDescent="0.25">
      <c r="B1845" s="128" t="s">
        <v>259</v>
      </c>
      <c r="E1845" s="128" t="s">
        <v>383</v>
      </c>
      <c r="S1845" s="160">
        <v>7534.2</v>
      </c>
      <c r="T1845" s="151"/>
      <c r="U1845" s="160">
        <v>0</v>
      </c>
      <c r="V1845" s="151"/>
      <c r="W1845" s="151"/>
    </row>
    <row r="1847" spans="2:23" x14ac:dyDescent="0.25">
      <c r="B1847" s="128" t="s">
        <v>261</v>
      </c>
      <c r="E1847" s="128" t="s">
        <v>374</v>
      </c>
    </row>
    <row r="1848" spans="2:23" x14ac:dyDescent="0.25">
      <c r="C1848" s="129" t="s">
        <v>1090</v>
      </c>
      <c r="E1848" s="129" t="s">
        <v>1486</v>
      </c>
      <c r="I1848" s="129" t="s">
        <v>375</v>
      </c>
      <c r="L1848" s="129" t="s">
        <v>378</v>
      </c>
      <c r="P1848" s="129" t="s">
        <v>1487</v>
      </c>
      <c r="T1848" s="135">
        <v>2392</v>
      </c>
      <c r="V1848" s="156">
        <v>0</v>
      </c>
      <c r="W1848" s="151"/>
    </row>
    <row r="1849" spans="2:23" x14ac:dyDescent="0.25">
      <c r="C1849" s="129" t="s">
        <v>1488</v>
      </c>
      <c r="E1849" s="129" t="s">
        <v>1489</v>
      </c>
      <c r="I1849" s="129" t="s">
        <v>375</v>
      </c>
      <c r="L1849" s="129" t="s">
        <v>378</v>
      </c>
      <c r="P1849" s="129" t="s">
        <v>794</v>
      </c>
      <c r="T1849" s="135">
        <v>40035.360000000001</v>
      </c>
      <c r="V1849" s="156">
        <v>0</v>
      </c>
      <c r="W1849" s="151"/>
    </row>
    <row r="1850" spans="2:23" x14ac:dyDescent="0.25">
      <c r="C1850" s="129" t="s">
        <v>870</v>
      </c>
      <c r="E1850" s="129" t="s">
        <v>1490</v>
      </c>
      <c r="I1850" s="129" t="s">
        <v>375</v>
      </c>
      <c r="L1850" s="129" t="s">
        <v>378</v>
      </c>
      <c r="P1850" s="129" t="s">
        <v>1491</v>
      </c>
      <c r="T1850" s="135">
        <v>1450</v>
      </c>
      <c r="V1850" s="156">
        <v>0</v>
      </c>
      <c r="W1850" s="151"/>
    </row>
    <row r="1851" spans="2:23" x14ac:dyDescent="0.25">
      <c r="C1851" s="129" t="s">
        <v>1492</v>
      </c>
      <c r="E1851" s="129" t="s">
        <v>1493</v>
      </c>
      <c r="I1851" s="129" t="s">
        <v>375</v>
      </c>
      <c r="L1851" s="129" t="s">
        <v>1494</v>
      </c>
      <c r="P1851" s="129" t="s">
        <v>1495</v>
      </c>
      <c r="T1851" s="135">
        <v>2220</v>
      </c>
      <c r="V1851" s="156">
        <v>0</v>
      </c>
      <c r="W1851" s="151"/>
    </row>
    <row r="1852" spans="2:23" x14ac:dyDescent="0.25">
      <c r="C1852" s="129" t="s">
        <v>669</v>
      </c>
      <c r="E1852" s="129" t="s">
        <v>1496</v>
      </c>
      <c r="I1852" s="129" t="s">
        <v>375</v>
      </c>
      <c r="L1852" s="129" t="s">
        <v>804</v>
      </c>
      <c r="P1852" s="129" t="s">
        <v>1497</v>
      </c>
      <c r="T1852" s="135">
        <v>2334</v>
      </c>
      <c r="V1852" s="156">
        <v>0</v>
      </c>
      <c r="W1852" s="151"/>
    </row>
    <row r="1853" spans="2:23" x14ac:dyDescent="0.25">
      <c r="C1853" s="129" t="s">
        <v>795</v>
      </c>
      <c r="E1853" s="129" t="s">
        <v>796</v>
      </c>
      <c r="I1853" s="129" t="s">
        <v>375</v>
      </c>
      <c r="L1853" s="129" t="s">
        <v>378</v>
      </c>
      <c r="T1853" s="135">
        <v>2126.84</v>
      </c>
      <c r="V1853" s="156">
        <v>0</v>
      </c>
      <c r="W1853" s="151"/>
    </row>
    <row r="1854" spans="2:23" x14ac:dyDescent="0.25">
      <c r="C1854" s="129" t="s">
        <v>972</v>
      </c>
      <c r="E1854" s="129" t="s">
        <v>1498</v>
      </c>
      <c r="I1854" s="129" t="s">
        <v>375</v>
      </c>
      <c r="L1854" s="129" t="s">
        <v>804</v>
      </c>
      <c r="P1854" s="129" t="s">
        <v>1499</v>
      </c>
      <c r="T1854" s="135">
        <v>1743.11</v>
      </c>
      <c r="V1854" s="156">
        <v>0</v>
      </c>
      <c r="W1854" s="151"/>
    </row>
    <row r="1855" spans="2:23" x14ac:dyDescent="0.25">
      <c r="C1855" s="129" t="s">
        <v>1500</v>
      </c>
      <c r="E1855" s="129" t="s">
        <v>1501</v>
      </c>
      <c r="I1855" s="129" t="s">
        <v>375</v>
      </c>
      <c r="L1855" s="129" t="s">
        <v>804</v>
      </c>
      <c r="P1855" s="129" t="s">
        <v>1502</v>
      </c>
      <c r="T1855" s="135">
        <v>3772.54</v>
      </c>
      <c r="V1855" s="156">
        <v>0</v>
      </c>
      <c r="W1855" s="151"/>
    </row>
    <row r="1856" spans="2:23" x14ac:dyDescent="0.25">
      <c r="C1856" s="129" t="s">
        <v>802</v>
      </c>
      <c r="E1856" s="129" t="s">
        <v>803</v>
      </c>
      <c r="I1856" s="129" t="s">
        <v>375</v>
      </c>
      <c r="L1856" s="129" t="s">
        <v>804</v>
      </c>
      <c r="P1856" s="129" t="s">
        <v>805</v>
      </c>
      <c r="T1856" s="135">
        <v>2065</v>
      </c>
      <c r="V1856" s="156">
        <v>0</v>
      </c>
      <c r="W1856" s="151"/>
    </row>
    <row r="1857" spans="2:23" x14ac:dyDescent="0.25">
      <c r="B1857" s="128" t="s">
        <v>261</v>
      </c>
      <c r="E1857" s="128" t="s">
        <v>374</v>
      </c>
      <c r="S1857" s="160">
        <v>58138.850000000006</v>
      </c>
      <c r="T1857" s="151"/>
      <c r="U1857" s="160">
        <v>0</v>
      </c>
      <c r="V1857" s="151"/>
      <c r="W1857" s="151"/>
    </row>
    <row r="1859" spans="2:23" x14ac:dyDescent="0.25">
      <c r="B1859" s="128" t="s">
        <v>385</v>
      </c>
      <c r="E1859" s="128" t="s">
        <v>386</v>
      </c>
    </row>
    <row r="1860" spans="2:23" x14ac:dyDescent="0.25">
      <c r="C1860" s="129" t="s">
        <v>1038</v>
      </c>
      <c r="E1860" s="129" t="s">
        <v>1503</v>
      </c>
      <c r="I1860" s="129" t="s">
        <v>387</v>
      </c>
      <c r="L1860" s="129" t="s">
        <v>1504</v>
      </c>
      <c r="P1860" s="129" t="s">
        <v>1505</v>
      </c>
      <c r="T1860" s="135">
        <v>5713.95</v>
      </c>
      <c r="V1860" s="156">
        <v>0</v>
      </c>
      <c r="W1860" s="151"/>
    </row>
    <row r="1861" spans="2:23" x14ac:dyDescent="0.25">
      <c r="B1861" s="128" t="s">
        <v>385</v>
      </c>
      <c r="E1861" s="128" t="s">
        <v>386</v>
      </c>
      <c r="S1861" s="160">
        <v>5713.95</v>
      </c>
      <c r="T1861" s="151"/>
      <c r="U1861" s="160">
        <v>0</v>
      </c>
      <c r="V1861" s="151"/>
      <c r="W1861" s="151"/>
    </row>
    <row r="1863" spans="2:23" x14ac:dyDescent="0.25">
      <c r="B1863" s="128" t="s">
        <v>1506</v>
      </c>
      <c r="E1863" s="128" t="s">
        <v>1507</v>
      </c>
    </row>
    <row r="1864" spans="2:23" x14ac:dyDescent="0.25">
      <c r="C1864" s="129" t="s">
        <v>455</v>
      </c>
      <c r="E1864" s="129" t="s">
        <v>1508</v>
      </c>
      <c r="I1864" s="129" t="s">
        <v>375</v>
      </c>
      <c r="L1864" s="129" t="s">
        <v>378</v>
      </c>
      <c r="P1864" s="129" t="s">
        <v>1509</v>
      </c>
      <c r="T1864" s="135">
        <v>5294.3600000000006</v>
      </c>
      <c r="V1864" s="156">
        <v>0</v>
      </c>
      <c r="W1864" s="151"/>
    </row>
    <row r="1865" spans="2:23" x14ac:dyDescent="0.25">
      <c r="B1865" s="128" t="s">
        <v>1506</v>
      </c>
      <c r="E1865" s="128" t="s">
        <v>1507</v>
      </c>
      <c r="S1865" s="160">
        <v>5294.3600000000006</v>
      </c>
      <c r="T1865" s="151"/>
      <c r="U1865" s="160">
        <v>0</v>
      </c>
      <c r="V1865" s="151"/>
      <c r="W1865" s="151"/>
    </row>
    <row r="1867" spans="2:23" x14ac:dyDescent="0.25">
      <c r="B1867" s="128" t="s">
        <v>1443</v>
      </c>
      <c r="E1867" s="128" t="s">
        <v>1444</v>
      </c>
    </row>
    <row r="1868" spans="2:23" x14ac:dyDescent="0.25">
      <c r="C1868" s="129" t="s">
        <v>744</v>
      </c>
      <c r="E1868" s="129" t="s">
        <v>1510</v>
      </c>
      <c r="I1868" s="129" t="s">
        <v>387</v>
      </c>
      <c r="L1868" s="129" t="s">
        <v>1511</v>
      </c>
      <c r="P1868" s="129" t="s">
        <v>1512</v>
      </c>
      <c r="T1868" s="135">
        <v>618.13</v>
      </c>
      <c r="V1868" s="156">
        <v>0</v>
      </c>
      <c r="W1868" s="151"/>
    </row>
    <row r="1869" spans="2:23" x14ac:dyDescent="0.25">
      <c r="C1869" s="129" t="s">
        <v>1513</v>
      </c>
      <c r="E1869" s="129" t="s">
        <v>1514</v>
      </c>
      <c r="I1869" s="129" t="s">
        <v>387</v>
      </c>
      <c r="L1869" s="129" t="s">
        <v>1124</v>
      </c>
      <c r="P1869" s="129" t="s">
        <v>1515</v>
      </c>
      <c r="T1869" s="135">
        <v>131042.5</v>
      </c>
      <c r="V1869" s="156">
        <v>0</v>
      </c>
      <c r="W1869" s="151"/>
    </row>
    <row r="1870" spans="2:23" x14ac:dyDescent="0.25">
      <c r="B1870" s="128" t="s">
        <v>1443</v>
      </c>
      <c r="E1870" s="128" t="s">
        <v>1444</v>
      </c>
      <c r="S1870" s="160">
        <v>131660.63</v>
      </c>
      <c r="T1870" s="151"/>
      <c r="U1870" s="160">
        <v>0</v>
      </c>
      <c r="V1870" s="151"/>
      <c r="W1870" s="151"/>
    </row>
    <row r="1872" spans="2:23" x14ac:dyDescent="0.25">
      <c r="B1872" s="128" t="s">
        <v>272</v>
      </c>
      <c r="E1872" s="128" t="s">
        <v>399</v>
      </c>
    </row>
    <row r="1873" spans="2:23" x14ac:dyDescent="0.25">
      <c r="C1873" s="129" t="s">
        <v>744</v>
      </c>
      <c r="E1873" s="129" t="s">
        <v>817</v>
      </c>
      <c r="I1873" s="129" t="s">
        <v>387</v>
      </c>
      <c r="L1873" s="129" t="s">
        <v>818</v>
      </c>
      <c r="P1873" s="129" t="s">
        <v>819</v>
      </c>
      <c r="T1873" s="135">
        <v>7244.4299999999994</v>
      </c>
      <c r="V1873" s="156">
        <v>0</v>
      </c>
      <c r="W1873" s="151"/>
    </row>
    <row r="1874" spans="2:23" x14ac:dyDescent="0.25">
      <c r="C1874" s="129" t="s">
        <v>752</v>
      </c>
      <c r="E1874" s="129" t="s">
        <v>1516</v>
      </c>
      <c r="I1874" s="129" t="s">
        <v>387</v>
      </c>
      <c r="L1874" s="129" t="s">
        <v>1517</v>
      </c>
      <c r="P1874" s="129" t="s">
        <v>381</v>
      </c>
      <c r="T1874" s="135">
        <v>10730.65</v>
      </c>
      <c r="V1874" s="156">
        <v>0</v>
      </c>
      <c r="W1874" s="151"/>
    </row>
    <row r="1875" spans="2:23" x14ac:dyDescent="0.25">
      <c r="C1875" s="129" t="s">
        <v>757</v>
      </c>
      <c r="E1875" s="129" t="s">
        <v>1518</v>
      </c>
      <c r="I1875" s="129" t="s">
        <v>387</v>
      </c>
      <c r="L1875" s="129" t="s">
        <v>1519</v>
      </c>
      <c r="P1875" s="129" t="s">
        <v>1520</v>
      </c>
      <c r="T1875" s="135">
        <v>8098.92</v>
      </c>
      <c r="V1875" s="156">
        <v>0</v>
      </c>
      <c r="W1875" s="151"/>
    </row>
    <row r="1876" spans="2:23" x14ac:dyDescent="0.25">
      <c r="C1876" s="129" t="s">
        <v>759</v>
      </c>
      <c r="E1876" s="129" t="s">
        <v>1521</v>
      </c>
      <c r="I1876" s="129" t="s">
        <v>387</v>
      </c>
      <c r="L1876" s="129" t="s">
        <v>1522</v>
      </c>
      <c r="P1876" s="129" t="s">
        <v>1523</v>
      </c>
      <c r="T1876" s="135">
        <v>32637</v>
      </c>
      <c r="V1876" s="156">
        <v>0</v>
      </c>
      <c r="W1876" s="151"/>
    </row>
    <row r="1877" spans="2:23" x14ac:dyDescent="0.25">
      <c r="C1877" s="129" t="s">
        <v>1524</v>
      </c>
      <c r="E1877" s="129" t="s">
        <v>1525</v>
      </c>
      <c r="I1877" s="129" t="s">
        <v>387</v>
      </c>
      <c r="L1877" s="129" t="s">
        <v>1526</v>
      </c>
      <c r="P1877" s="129" t="s">
        <v>1527</v>
      </c>
      <c r="T1877" s="135">
        <v>12337.78</v>
      </c>
      <c r="V1877" s="156">
        <v>0</v>
      </c>
      <c r="W1877" s="151"/>
    </row>
    <row r="1878" spans="2:23" x14ac:dyDescent="0.25">
      <c r="C1878" s="129" t="s">
        <v>1044</v>
      </c>
      <c r="E1878" s="129" t="s">
        <v>1045</v>
      </c>
      <c r="I1878" s="129" t="s">
        <v>387</v>
      </c>
      <c r="L1878" s="129" t="s">
        <v>1046</v>
      </c>
      <c r="P1878" s="129" t="s">
        <v>1047</v>
      </c>
      <c r="T1878" s="135">
        <v>181357.87999999998</v>
      </c>
      <c r="V1878" s="156">
        <v>0</v>
      </c>
      <c r="W1878" s="151"/>
    </row>
    <row r="1879" spans="2:23" x14ac:dyDescent="0.25">
      <c r="B1879" s="128" t="s">
        <v>272</v>
      </c>
      <c r="E1879" s="128" t="s">
        <v>399</v>
      </c>
      <c r="S1879" s="160">
        <v>252406.66</v>
      </c>
      <c r="T1879" s="151"/>
      <c r="U1879" s="160">
        <v>0</v>
      </c>
      <c r="V1879" s="151"/>
      <c r="W1879" s="151"/>
    </row>
    <row r="1880" spans="2:23" x14ac:dyDescent="0.25"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</row>
    <row r="1881" spans="2:23" x14ac:dyDescent="0.25">
      <c r="B1881" s="134"/>
      <c r="C1881" s="134"/>
      <c r="D1881" s="134"/>
      <c r="E1881" s="134"/>
      <c r="F1881" s="134"/>
      <c r="G1881" s="134"/>
      <c r="H1881" s="134"/>
      <c r="I1881" s="134"/>
      <c r="J1881" s="134"/>
      <c r="K1881" s="134"/>
      <c r="L1881" s="134"/>
      <c r="M1881" s="134"/>
      <c r="N1881" s="134"/>
      <c r="O1881" s="134"/>
      <c r="P1881" s="134"/>
      <c r="Q1881" s="134"/>
      <c r="R1881" s="134"/>
      <c r="S1881" s="158">
        <v>460748.64999999997</v>
      </c>
      <c r="T1881" s="159"/>
      <c r="U1881" s="158">
        <v>0</v>
      </c>
      <c r="V1881" s="159"/>
      <c r="W1881" s="159"/>
    </row>
    <row r="1882" spans="2:23" x14ac:dyDescent="0.25">
      <c r="B1882" s="138"/>
      <c r="C1882" s="138"/>
      <c r="D1882" s="127" t="s">
        <v>316</v>
      </c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2">
        <v>460748.64999999997</v>
      </c>
      <c r="S1882" s="138"/>
      <c r="T1882" s="138"/>
      <c r="U1882" s="138"/>
      <c r="V1882" s="138"/>
      <c r="W1882" s="138"/>
    </row>
    <row r="1883" spans="2:23" x14ac:dyDescent="0.25">
      <c r="B1883" s="134"/>
      <c r="C1883" s="134"/>
      <c r="D1883" s="134"/>
      <c r="E1883" s="134"/>
      <c r="F1883" s="134"/>
      <c r="G1883" s="134"/>
      <c r="H1883" s="134"/>
      <c r="I1883" s="134"/>
      <c r="J1883" s="134"/>
      <c r="K1883" s="134"/>
      <c r="L1883" s="134"/>
      <c r="M1883" s="134"/>
      <c r="N1883" s="134"/>
      <c r="O1883" s="134"/>
      <c r="P1883" s="134"/>
      <c r="Q1883" s="134"/>
      <c r="R1883" s="134"/>
      <c r="S1883" s="134"/>
      <c r="T1883" s="134"/>
      <c r="U1883" s="134"/>
      <c r="V1883" s="134"/>
      <c r="W1883" s="134"/>
    </row>
    <row r="1884" spans="2:23" x14ac:dyDescent="0.25">
      <c r="B1884" s="128" t="s">
        <v>311</v>
      </c>
      <c r="D1884" s="128" t="s">
        <v>308</v>
      </c>
      <c r="O1884" s="127" t="s">
        <v>168</v>
      </c>
      <c r="P1884" s="138"/>
      <c r="Q1884" s="138"/>
      <c r="R1884" s="132">
        <v>-460748.64999999997</v>
      </c>
    </row>
    <row r="1885" spans="2:23" x14ac:dyDescent="0.25">
      <c r="O1885" s="134"/>
      <c r="P1885" s="134"/>
      <c r="Q1885" s="134"/>
      <c r="R1885" s="134"/>
    </row>
    <row r="1886" spans="2:23" x14ac:dyDescent="0.25">
      <c r="B1886" s="129" t="s">
        <v>451</v>
      </c>
    </row>
    <row r="1888" spans="2:23" ht="24" customHeight="1" x14ac:dyDescent="0.25">
      <c r="B1888" s="161" t="s">
        <v>641</v>
      </c>
      <c r="C1888" s="151"/>
      <c r="D1888" s="151"/>
      <c r="E1888" s="151"/>
      <c r="F1888" s="151"/>
      <c r="G1888" s="151"/>
      <c r="H1888" s="151"/>
      <c r="I1888" s="151"/>
      <c r="J1888" s="151"/>
      <c r="K1888" s="151"/>
      <c r="L1888" s="151"/>
      <c r="M1888" s="151"/>
      <c r="N1888" s="151"/>
      <c r="O1888" s="151"/>
      <c r="P1888" s="151"/>
      <c r="Q1888" s="151"/>
      <c r="R1888" s="151"/>
      <c r="S1888" s="151"/>
      <c r="T1888" s="151"/>
      <c r="U1888" s="151"/>
      <c r="V1888" s="151"/>
      <c r="W1888" s="151"/>
    </row>
  </sheetData>
  <mergeCells count="1192">
    <mergeCell ref="S1881:T1881"/>
    <mergeCell ref="U1881:W1881"/>
    <mergeCell ref="B1888:W1888"/>
    <mergeCell ref="V1876:W1876"/>
    <mergeCell ref="V1877:W1877"/>
    <mergeCell ref="V1878:W1878"/>
    <mergeCell ref="S1879:T1879"/>
    <mergeCell ref="U1879:W1879"/>
    <mergeCell ref="S1870:T1870"/>
    <mergeCell ref="U1870:W1870"/>
    <mergeCell ref="V1873:W1873"/>
    <mergeCell ref="V1874:W1874"/>
    <mergeCell ref="V1875:W1875"/>
    <mergeCell ref="V1864:W1864"/>
    <mergeCell ref="S1865:T1865"/>
    <mergeCell ref="U1865:W1865"/>
    <mergeCell ref="V1868:W1868"/>
    <mergeCell ref="V1869:W1869"/>
    <mergeCell ref="V1856:W1856"/>
    <mergeCell ref="S1857:T1857"/>
    <mergeCell ref="U1857:W1857"/>
    <mergeCell ref="V1860:W1860"/>
    <mergeCell ref="S1861:T1861"/>
    <mergeCell ref="U1861:W1861"/>
    <mergeCell ref="V1851:W1851"/>
    <mergeCell ref="V1852:W1852"/>
    <mergeCell ref="V1853:W1853"/>
    <mergeCell ref="V1854:W1854"/>
    <mergeCell ref="V1855:W1855"/>
    <mergeCell ref="S1845:T1845"/>
    <mergeCell ref="U1845:W1845"/>
    <mergeCell ref="V1848:W1848"/>
    <mergeCell ref="V1849:W1849"/>
    <mergeCell ref="V1850:W1850"/>
    <mergeCell ref="B1833:W1833"/>
    <mergeCell ref="S1834:W1834"/>
    <mergeCell ref="S1835:W1835"/>
    <mergeCell ref="V1839:W1839"/>
    <mergeCell ref="V1844:W1844"/>
    <mergeCell ref="V1823:W1823"/>
    <mergeCell ref="S1824:T1824"/>
    <mergeCell ref="U1824:W1824"/>
    <mergeCell ref="S1826:T1826"/>
    <mergeCell ref="U1826:W1826"/>
    <mergeCell ref="V1812:W1812"/>
    <mergeCell ref="V1813:W1813"/>
    <mergeCell ref="S1814:T1814"/>
    <mergeCell ref="U1814:W1814"/>
    <mergeCell ref="S1816:T1816"/>
    <mergeCell ref="U1816:W1816"/>
    <mergeCell ref="V1802:W1802"/>
    <mergeCell ref="V1807:W1807"/>
    <mergeCell ref="V1808:W1808"/>
    <mergeCell ref="S1809:T1809"/>
    <mergeCell ref="U1809:W1809"/>
    <mergeCell ref="S1789:T1789"/>
    <mergeCell ref="U1789:W1789"/>
    <mergeCell ref="B1796:W1796"/>
    <mergeCell ref="S1797:W1797"/>
    <mergeCell ref="S1798:W1798"/>
    <mergeCell ref="S1776:W1776"/>
    <mergeCell ref="S1777:W1777"/>
    <mergeCell ref="V1781:W1781"/>
    <mergeCell ref="V1786:W1786"/>
    <mergeCell ref="S1787:T1787"/>
    <mergeCell ref="U1787:W1787"/>
    <mergeCell ref="S1766:T1766"/>
    <mergeCell ref="U1766:W1766"/>
    <mergeCell ref="S1768:T1768"/>
    <mergeCell ref="U1768:W1768"/>
    <mergeCell ref="B1775:W1775"/>
    <mergeCell ref="V1756:W1756"/>
    <mergeCell ref="V1761:W1761"/>
    <mergeCell ref="S1762:T1762"/>
    <mergeCell ref="U1762:W1762"/>
    <mergeCell ref="V1765:W1765"/>
    <mergeCell ref="S1743:T1743"/>
    <mergeCell ref="U1743:W1743"/>
    <mergeCell ref="B1750:W1750"/>
    <mergeCell ref="S1751:W1751"/>
    <mergeCell ref="S1752:W1752"/>
    <mergeCell ref="S1730:W1730"/>
    <mergeCell ref="S1731:W1731"/>
    <mergeCell ref="V1735:W1735"/>
    <mergeCell ref="V1740:W1740"/>
    <mergeCell ref="S1741:T1741"/>
    <mergeCell ref="U1741:W1741"/>
    <mergeCell ref="S1720:T1720"/>
    <mergeCell ref="U1720:W1720"/>
    <mergeCell ref="S1722:T1722"/>
    <mergeCell ref="U1722:W1722"/>
    <mergeCell ref="B1729:W1729"/>
    <mergeCell ref="V1714:W1714"/>
    <mergeCell ref="S1715:T1715"/>
    <mergeCell ref="U1715:W1715"/>
    <mergeCell ref="V1718:W1718"/>
    <mergeCell ref="V1719:W1719"/>
    <mergeCell ref="V1704:W1704"/>
    <mergeCell ref="V1709:W1709"/>
    <mergeCell ref="S1710:T1710"/>
    <mergeCell ref="U1710:W1710"/>
    <mergeCell ref="V1713:W1713"/>
    <mergeCell ref="S1691:T1691"/>
    <mergeCell ref="U1691:W1691"/>
    <mergeCell ref="B1698:W1698"/>
    <mergeCell ref="S1699:W1699"/>
    <mergeCell ref="S1700:W1700"/>
    <mergeCell ref="S1678:W1678"/>
    <mergeCell ref="S1679:W1679"/>
    <mergeCell ref="V1683:W1683"/>
    <mergeCell ref="V1688:W1688"/>
    <mergeCell ref="S1689:T1689"/>
    <mergeCell ref="U1689:W1689"/>
    <mergeCell ref="S1668:T1668"/>
    <mergeCell ref="U1668:W1668"/>
    <mergeCell ref="S1670:T1670"/>
    <mergeCell ref="U1670:W1670"/>
    <mergeCell ref="B1677:W1677"/>
    <mergeCell ref="V1658:W1658"/>
    <mergeCell ref="V1663:W1663"/>
    <mergeCell ref="S1664:T1664"/>
    <mergeCell ref="U1664:W1664"/>
    <mergeCell ref="V1667:W1667"/>
    <mergeCell ref="S1645:T1645"/>
    <mergeCell ref="U1645:W1645"/>
    <mergeCell ref="B1652:W1652"/>
    <mergeCell ref="S1653:W1653"/>
    <mergeCell ref="S1654:W1654"/>
    <mergeCell ref="S1635:T1635"/>
    <mergeCell ref="U1635:W1635"/>
    <mergeCell ref="V1642:W1642"/>
    <mergeCell ref="S1643:T1643"/>
    <mergeCell ref="U1643:W1643"/>
    <mergeCell ref="S1622:W1622"/>
    <mergeCell ref="S1623:W1623"/>
    <mergeCell ref="V1627:W1627"/>
    <mergeCell ref="V1632:W1632"/>
    <mergeCell ref="S1633:T1633"/>
    <mergeCell ref="U1633:W1633"/>
    <mergeCell ref="S1612:T1612"/>
    <mergeCell ref="U1612:W1612"/>
    <mergeCell ref="S1614:T1614"/>
    <mergeCell ref="U1614:W1614"/>
    <mergeCell ref="B1621:W1621"/>
    <mergeCell ref="B1600:W1600"/>
    <mergeCell ref="S1601:W1601"/>
    <mergeCell ref="S1602:W1602"/>
    <mergeCell ref="V1606:W1606"/>
    <mergeCell ref="V1611:W1611"/>
    <mergeCell ref="V1590:W1590"/>
    <mergeCell ref="S1591:T1591"/>
    <mergeCell ref="U1591:W1591"/>
    <mergeCell ref="S1593:T1593"/>
    <mergeCell ref="U1593:W1593"/>
    <mergeCell ref="V1582:W1582"/>
    <mergeCell ref="S1583:T1583"/>
    <mergeCell ref="U1583:W1583"/>
    <mergeCell ref="V1586:W1586"/>
    <mergeCell ref="S1587:T1587"/>
    <mergeCell ref="U1587:W1587"/>
    <mergeCell ref="V1576:W1576"/>
    <mergeCell ref="V1577:W1577"/>
    <mergeCell ref="V1578:W1578"/>
    <mergeCell ref="S1579:T1579"/>
    <mergeCell ref="U1579:W1579"/>
    <mergeCell ref="V1568:W1568"/>
    <mergeCell ref="S1569:T1569"/>
    <mergeCell ref="U1569:W1569"/>
    <mergeCell ref="V1572:W1572"/>
    <mergeCell ref="S1573:T1573"/>
    <mergeCell ref="U1573:W1573"/>
    <mergeCell ref="V1558:W1558"/>
    <mergeCell ref="V1563:W1563"/>
    <mergeCell ref="V1564:W1564"/>
    <mergeCell ref="S1565:T1565"/>
    <mergeCell ref="U1565:W1565"/>
    <mergeCell ref="S1545:T1545"/>
    <mergeCell ref="U1545:W1545"/>
    <mergeCell ref="B1552:W1552"/>
    <mergeCell ref="S1553:W1553"/>
    <mergeCell ref="S1554:W1554"/>
    <mergeCell ref="V1540:W1540"/>
    <mergeCell ref="V1541:W1541"/>
    <mergeCell ref="V1542:W1542"/>
    <mergeCell ref="S1543:T1543"/>
    <mergeCell ref="U1543:W1543"/>
    <mergeCell ref="V1535:W1535"/>
    <mergeCell ref="V1536:W1536"/>
    <mergeCell ref="V1537:W1537"/>
    <mergeCell ref="V1538:W1538"/>
    <mergeCell ref="V1539:W1539"/>
    <mergeCell ref="V1530:W1530"/>
    <mergeCell ref="V1531:W1531"/>
    <mergeCell ref="V1532:W1532"/>
    <mergeCell ref="V1533:W1533"/>
    <mergeCell ref="V1534:W1534"/>
    <mergeCell ref="B1518:W1518"/>
    <mergeCell ref="S1519:W1519"/>
    <mergeCell ref="S1520:W1520"/>
    <mergeCell ref="V1524:W1524"/>
    <mergeCell ref="V1529:W1529"/>
    <mergeCell ref="V1508:W1508"/>
    <mergeCell ref="S1509:T1509"/>
    <mergeCell ref="U1509:W1509"/>
    <mergeCell ref="S1511:T1511"/>
    <mergeCell ref="U1511:W1511"/>
    <mergeCell ref="V1503:W1503"/>
    <mergeCell ref="V1504:W1504"/>
    <mergeCell ref="V1505:W1505"/>
    <mergeCell ref="V1506:W1506"/>
    <mergeCell ref="V1507:W1507"/>
    <mergeCell ref="B1491:W1491"/>
    <mergeCell ref="S1492:W1492"/>
    <mergeCell ref="S1493:W1493"/>
    <mergeCell ref="V1497:W1497"/>
    <mergeCell ref="V1502:W1502"/>
    <mergeCell ref="V1480:W1480"/>
    <mergeCell ref="V1481:W1481"/>
    <mergeCell ref="S1482:T1482"/>
    <mergeCell ref="U1482:W1482"/>
    <mergeCell ref="S1484:T1484"/>
    <mergeCell ref="U1484:W1484"/>
    <mergeCell ref="V1475:W1475"/>
    <mergeCell ref="V1476:W1476"/>
    <mergeCell ref="V1477:W1477"/>
    <mergeCell ref="V1478:W1478"/>
    <mergeCell ref="V1479:W1479"/>
    <mergeCell ref="V1470:W1470"/>
    <mergeCell ref="V1471:W1471"/>
    <mergeCell ref="V1472:W1472"/>
    <mergeCell ref="V1473:W1473"/>
    <mergeCell ref="V1474:W1474"/>
    <mergeCell ref="V1464:W1464"/>
    <mergeCell ref="S1465:T1465"/>
    <mergeCell ref="U1465:W1465"/>
    <mergeCell ref="V1468:W1468"/>
    <mergeCell ref="V1469:W1469"/>
    <mergeCell ref="V1459:W1459"/>
    <mergeCell ref="V1460:W1460"/>
    <mergeCell ref="V1461:W1461"/>
    <mergeCell ref="V1462:W1462"/>
    <mergeCell ref="V1463:W1463"/>
    <mergeCell ref="V1449:W1449"/>
    <mergeCell ref="V1454:W1454"/>
    <mergeCell ref="S1455:T1455"/>
    <mergeCell ref="U1455:W1455"/>
    <mergeCell ref="V1458:W1458"/>
    <mergeCell ref="S1436:T1436"/>
    <mergeCell ref="U1436:W1436"/>
    <mergeCell ref="B1443:W1443"/>
    <mergeCell ref="S1444:W1444"/>
    <mergeCell ref="S1445:W1445"/>
    <mergeCell ref="V1430:W1430"/>
    <mergeCell ref="V1431:W1431"/>
    <mergeCell ref="V1432:W1432"/>
    <mergeCell ref="V1433:W1433"/>
    <mergeCell ref="S1434:T1434"/>
    <mergeCell ref="U1434:W1434"/>
    <mergeCell ref="B1418:W1418"/>
    <mergeCell ref="S1419:W1419"/>
    <mergeCell ref="S1420:W1420"/>
    <mergeCell ref="V1424:W1424"/>
    <mergeCell ref="V1429:W1429"/>
    <mergeCell ref="V1407:W1407"/>
    <mergeCell ref="V1408:W1408"/>
    <mergeCell ref="S1409:T1409"/>
    <mergeCell ref="U1409:W1409"/>
    <mergeCell ref="S1411:T1411"/>
    <mergeCell ref="U1411:W1411"/>
    <mergeCell ref="V1398:W1398"/>
    <mergeCell ref="V1403:W1403"/>
    <mergeCell ref="V1404:W1404"/>
    <mergeCell ref="V1405:W1405"/>
    <mergeCell ref="V1406:W1406"/>
    <mergeCell ref="S1385:T1385"/>
    <mergeCell ref="U1385:W1385"/>
    <mergeCell ref="B1392:W1392"/>
    <mergeCell ref="S1393:W1393"/>
    <mergeCell ref="S1394:W1394"/>
    <mergeCell ref="V1378:W1378"/>
    <mergeCell ref="S1379:T1379"/>
    <mergeCell ref="U1379:W1379"/>
    <mergeCell ref="V1382:W1382"/>
    <mergeCell ref="S1383:T1383"/>
    <mergeCell ref="U1383:W1383"/>
    <mergeCell ref="V1373:W1373"/>
    <mergeCell ref="V1374:W1374"/>
    <mergeCell ref="V1375:W1375"/>
    <mergeCell ref="V1376:W1376"/>
    <mergeCell ref="V1377:W1377"/>
    <mergeCell ref="V1362:W1362"/>
    <mergeCell ref="V1367:W1367"/>
    <mergeCell ref="V1368:W1368"/>
    <mergeCell ref="V1369:W1369"/>
    <mergeCell ref="S1370:T1370"/>
    <mergeCell ref="U1370:W1370"/>
    <mergeCell ref="S1349:T1349"/>
    <mergeCell ref="U1349:W1349"/>
    <mergeCell ref="B1356:W1356"/>
    <mergeCell ref="S1357:W1357"/>
    <mergeCell ref="S1358:W1358"/>
    <mergeCell ref="V1343:W1343"/>
    <mergeCell ref="V1344:W1344"/>
    <mergeCell ref="V1345:W1345"/>
    <mergeCell ref="V1346:W1346"/>
    <mergeCell ref="S1347:T1347"/>
    <mergeCell ref="U1347:W1347"/>
    <mergeCell ref="S1331:W1331"/>
    <mergeCell ref="S1332:W1332"/>
    <mergeCell ref="V1336:W1336"/>
    <mergeCell ref="V1341:W1341"/>
    <mergeCell ref="V1342:W1342"/>
    <mergeCell ref="S1321:T1321"/>
    <mergeCell ref="U1321:W1321"/>
    <mergeCell ref="S1323:T1323"/>
    <mergeCell ref="U1323:W1323"/>
    <mergeCell ref="B1330:W1330"/>
    <mergeCell ref="V1316:W1316"/>
    <mergeCell ref="V1317:W1317"/>
    <mergeCell ref="V1318:W1318"/>
    <mergeCell ref="V1319:W1319"/>
    <mergeCell ref="V1320:W1320"/>
    <mergeCell ref="B1304:W1304"/>
    <mergeCell ref="S1305:W1305"/>
    <mergeCell ref="S1306:W1306"/>
    <mergeCell ref="V1310:W1310"/>
    <mergeCell ref="V1315:W1315"/>
    <mergeCell ref="V1294:W1294"/>
    <mergeCell ref="S1295:T1295"/>
    <mergeCell ref="U1295:W1295"/>
    <mergeCell ref="S1297:T1297"/>
    <mergeCell ref="U1297:W1297"/>
    <mergeCell ref="B1282:W1282"/>
    <mergeCell ref="S1283:W1283"/>
    <mergeCell ref="S1284:W1284"/>
    <mergeCell ref="V1288:W1288"/>
    <mergeCell ref="V1293:W1293"/>
    <mergeCell ref="V1271:W1271"/>
    <mergeCell ref="V1272:W1272"/>
    <mergeCell ref="S1273:T1273"/>
    <mergeCell ref="U1273:W1273"/>
    <mergeCell ref="S1275:T1275"/>
    <mergeCell ref="U1275:W1275"/>
    <mergeCell ref="V1262:W1262"/>
    <mergeCell ref="V1267:W1267"/>
    <mergeCell ref="V1268:W1268"/>
    <mergeCell ref="V1269:W1269"/>
    <mergeCell ref="V1270:W1270"/>
    <mergeCell ref="S1249:T1249"/>
    <mergeCell ref="U1249:W1249"/>
    <mergeCell ref="B1256:W1256"/>
    <mergeCell ref="S1257:W1257"/>
    <mergeCell ref="S1258:W1258"/>
    <mergeCell ref="V1244:W1244"/>
    <mergeCell ref="V1245:W1245"/>
    <mergeCell ref="V1246:W1246"/>
    <mergeCell ref="S1247:T1247"/>
    <mergeCell ref="U1247:W1247"/>
    <mergeCell ref="B1232:W1232"/>
    <mergeCell ref="S1233:W1233"/>
    <mergeCell ref="S1234:W1234"/>
    <mergeCell ref="V1238:W1238"/>
    <mergeCell ref="V1243:W1243"/>
    <mergeCell ref="V1217:W1217"/>
    <mergeCell ref="V1222:W1222"/>
    <mergeCell ref="S1223:T1223"/>
    <mergeCell ref="U1223:W1223"/>
    <mergeCell ref="S1225:T1225"/>
    <mergeCell ref="U1225:W1225"/>
    <mergeCell ref="S1204:T1204"/>
    <mergeCell ref="U1204:W1204"/>
    <mergeCell ref="B1211:W1211"/>
    <mergeCell ref="S1212:W1212"/>
    <mergeCell ref="S1213:W1213"/>
    <mergeCell ref="S1198:T1198"/>
    <mergeCell ref="U1198:W1198"/>
    <mergeCell ref="V1201:W1201"/>
    <mergeCell ref="S1202:T1202"/>
    <mergeCell ref="U1202:W1202"/>
    <mergeCell ref="V1192:W1192"/>
    <mergeCell ref="V1193:W1193"/>
    <mergeCell ref="S1194:T1194"/>
    <mergeCell ref="U1194:W1194"/>
    <mergeCell ref="V1197:W1197"/>
    <mergeCell ref="V1182:W1182"/>
    <mergeCell ref="S1183:T1183"/>
    <mergeCell ref="U1183:W1183"/>
    <mergeCell ref="S1185:T1185"/>
    <mergeCell ref="U1185:W1185"/>
    <mergeCell ref="V1177:W1177"/>
    <mergeCell ref="V1178:W1178"/>
    <mergeCell ref="V1179:W1179"/>
    <mergeCell ref="V1180:W1180"/>
    <mergeCell ref="V1181:W1181"/>
    <mergeCell ref="V1172:W1172"/>
    <mergeCell ref="V1173:W1173"/>
    <mergeCell ref="V1174:W1174"/>
    <mergeCell ref="V1175:W1175"/>
    <mergeCell ref="V1176:W1176"/>
    <mergeCell ref="V1167:W1167"/>
    <mergeCell ref="V1168:W1168"/>
    <mergeCell ref="V1169:W1169"/>
    <mergeCell ref="V1170:W1170"/>
    <mergeCell ref="V1171:W1171"/>
    <mergeCell ref="V1161:W1161"/>
    <mergeCell ref="V1162:W1162"/>
    <mergeCell ref="V1163:W1163"/>
    <mergeCell ref="S1164:W1164"/>
    <mergeCell ref="S1165:W1165"/>
    <mergeCell ref="V1156:W1156"/>
    <mergeCell ref="V1157:W1157"/>
    <mergeCell ref="V1158:W1158"/>
    <mergeCell ref="V1159:W1159"/>
    <mergeCell ref="V1160:W1160"/>
    <mergeCell ref="V1151:W1151"/>
    <mergeCell ref="V1152:W1152"/>
    <mergeCell ref="V1153:W1153"/>
    <mergeCell ref="V1154:W1154"/>
    <mergeCell ref="V1155:W1155"/>
    <mergeCell ref="V1146:W1146"/>
    <mergeCell ref="V1147:W1147"/>
    <mergeCell ref="V1148:W1148"/>
    <mergeCell ref="V1149:W1149"/>
    <mergeCell ref="V1150:W1150"/>
    <mergeCell ref="V1141:W1141"/>
    <mergeCell ref="V1142:W1142"/>
    <mergeCell ref="V1143:W1143"/>
    <mergeCell ref="V1144:W1144"/>
    <mergeCell ref="V1145:W1145"/>
    <mergeCell ref="V1136:W1136"/>
    <mergeCell ref="V1137:W1137"/>
    <mergeCell ref="V1138:W1138"/>
    <mergeCell ref="V1139:W1139"/>
    <mergeCell ref="V1140:W1140"/>
    <mergeCell ref="V1131:W1131"/>
    <mergeCell ref="V1132:W1132"/>
    <mergeCell ref="V1133:W1133"/>
    <mergeCell ref="V1134:W1134"/>
    <mergeCell ref="V1135:W1135"/>
    <mergeCell ref="V1126:W1126"/>
    <mergeCell ref="V1127:W1127"/>
    <mergeCell ref="V1128:W1128"/>
    <mergeCell ref="V1129:W1129"/>
    <mergeCell ref="V1130:W1130"/>
    <mergeCell ref="V1121:W1121"/>
    <mergeCell ref="V1122:W1122"/>
    <mergeCell ref="V1123:W1123"/>
    <mergeCell ref="V1124:W1124"/>
    <mergeCell ref="V1125:W1125"/>
    <mergeCell ref="V1116:W1116"/>
    <mergeCell ref="V1117:W1117"/>
    <mergeCell ref="V1118:W1118"/>
    <mergeCell ref="V1119:W1119"/>
    <mergeCell ref="V1120:W1120"/>
    <mergeCell ref="V1111:W1111"/>
    <mergeCell ref="V1112:W1112"/>
    <mergeCell ref="V1113:W1113"/>
    <mergeCell ref="V1114:W1114"/>
    <mergeCell ref="V1115:W1115"/>
    <mergeCell ref="V1106:W1106"/>
    <mergeCell ref="V1107:W1107"/>
    <mergeCell ref="V1108:W1108"/>
    <mergeCell ref="V1109:W1109"/>
    <mergeCell ref="V1110:W1110"/>
    <mergeCell ref="V1101:W1101"/>
    <mergeCell ref="V1102:W1102"/>
    <mergeCell ref="V1103:W1103"/>
    <mergeCell ref="V1104:W1104"/>
    <mergeCell ref="V1105:W1105"/>
    <mergeCell ref="V1095:W1095"/>
    <mergeCell ref="V1096:W1096"/>
    <mergeCell ref="V1097:W1097"/>
    <mergeCell ref="S1098:T1098"/>
    <mergeCell ref="U1098:W1098"/>
    <mergeCell ref="V1088:W1088"/>
    <mergeCell ref="V1089:W1089"/>
    <mergeCell ref="S1091:W1091"/>
    <mergeCell ref="S1092:W1092"/>
    <mergeCell ref="V1094:W1094"/>
    <mergeCell ref="V1082:W1082"/>
    <mergeCell ref="V1083:W1083"/>
    <mergeCell ref="S1084:T1084"/>
    <mergeCell ref="U1084:W1084"/>
    <mergeCell ref="V1087:W1087"/>
    <mergeCell ref="V1076:W1076"/>
    <mergeCell ref="V1077:W1077"/>
    <mergeCell ref="S1078:T1078"/>
    <mergeCell ref="U1078:W1078"/>
    <mergeCell ref="V1081:W1081"/>
    <mergeCell ref="V1068:W1068"/>
    <mergeCell ref="S1069:T1069"/>
    <mergeCell ref="U1069:W1069"/>
    <mergeCell ref="V1072:W1072"/>
    <mergeCell ref="S1073:T1073"/>
    <mergeCell ref="U1073:W1073"/>
    <mergeCell ref="V1063:W1063"/>
    <mergeCell ref="V1064:W1064"/>
    <mergeCell ref="V1065:W1065"/>
    <mergeCell ref="V1066:W1066"/>
    <mergeCell ref="V1067:W1067"/>
    <mergeCell ref="V1058:W1058"/>
    <mergeCell ref="V1059:W1059"/>
    <mergeCell ref="V1060:W1060"/>
    <mergeCell ref="V1061:W1061"/>
    <mergeCell ref="V1062:W1062"/>
    <mergeCell ref="V1052:W1052"/>
    <mergeCell ref="V1053:W1053"/>
    <mergeCell ref="S1054:T1054"/>
    <mergeCell ref="U1054:W1054"/>
    <mergeCell ref="V1057:W1057"/>
    <mergeCell ref="V1046:W1046"/>
    <mergeCell ref="V1047:W1047"/>
    <mergeCell ref="V1048:W1048"/>
    <mergeCell ref="S1049:T1049"/>
    <mergeCell ref="U1049:W1049"/>
    <mergeCell ref="V1040:W1040"/>
    <mergeCell ref="V1041:W1041"/>
    <mergeCell ref="S1042:T1042"/>
    <mergeCell ref="U1042:W1042"/>
    <mergeCell ref="V1045:W1045"/>
    <mergeCell ref="V1032:W1032"/>
    <mergeCell ref="S1033:T1033"/>
    <mergeCell ref="U1033:W1033"/>
    <mergeCell ref="V1036:W1036"/>
    <mergeCell ref="S1037:T1037"/>
    <mergeCell ref="U1037:W1037"/>
    <mergeCell ref="B1020:W1020"/>
    <mergeCell ref="S1021:W1021"/>
    <mergeCell ref="S1022:W1022"/>
    <mergeCell ref="V1026:W1026"/>
    <mergeCell ref="V1031:W1031"/>
    <mergeCell ref="V1010:W1010"/>
    <mergeCell ref="S1011:T1011"/>
    <mergeCell ref="U1011:W1011"/>
    <mergeCell ref="S1013:T1013"/>
    <mergeCell ref="U1013:W1013"/>
    <mergeCell ref="B998:W998"/>
    <mergeCell ref="S999:W999"/>
    <mergeCell ref="S1000:W1000"/>
    <mergeCell ref="V1004:W1004"/>
    <mergeCell ref="V1009:W1009"/>
    <mergeCell ref="V988:W988"/>
    <mergeCell ref="S989:T989"/>
    <mergeCell ref="U989:W989"/>
    <mergeCell ref="S991:T991"/>
    <mergeCell ref="U991:W991"/>
    <mergeCell ref="V980:W980"/>
    <mergeCell ref="S981:T981"/>
    <mergeCell ref="U981:W981"/>
    <mergeCell ref="V984:W984"/>
    <mergeCell ref="S985:T985"/>
    <mergeCell ref="U985:W985"/>
    <mergeCell ref="V972:W972"/>
    <mergeCell ref="S973:T973"/>
    <mergeCell ref="U973:W973"/>
    <mergeCell ref="V976:W976"/>
    <mergeCell ref="S977:T977"/>
    <mergeCell ref="U977:W977"/>
    <mergeCell ref="B960:W960"/>
    <mergeCell ref="S961:W961"/>
    <mergeCell ref="S962:W962"/>
    <mergeCell ref="V966:W966"/>
    <mergeCell ref="V971:W971"/>
    <mergeCell ref="V950:W950"/>
    <mergeCell ref="S951:T951"/>
    <mergeCell ref="U951:W951"/>
    <mergeCell ref="S953:T953"/>
    <mergeCell ref="U953:W953"/>
    <mergeCell ref="S936:W936"/>
    <mergeCell ref="S937:W937"/>
    <mergeCell ref="V941:W941"/>
    <mergeCell ref="V946:W946"/>
    <mergeCell ref="S947:T947"/>
    <mergeCell ref="U947:W947"/>
    <mergeCell ref="S926:T926"/>
    <mergeCell ref="U926:W926"/>
    <mergeCell ref="S928:T928"/>
    <mergeCell ref="U928:W928"/>
    <mergeCell ref="B935:W935"/>
    <mergeCell ref="B914:W914"/>
    <mergeCell ref="S915:W915"/>
    <mergeCell ref="S916:W916"/>
    <mergeCell ref="V920:W920"/>
    <mergeCell ref="V925:W925"/>
    <mergeCell ref="V904:W904"/>
    <mergeCell ref="S905:T905"/>
    <mergeCell ref="U905:W905"/>
    <mergeCell ref="S907:T907"/>
    <mergeCell ref="U907:W907"/>
    <mergeCell ref="V895:W895"/>
    <mergeCell ref="V900:W900"/>
    <mergeCell ref="V901:W901"/>
    <mergeCell ref="V902:W902"/>
    <mergeCell ref="V903:W903"/>
    <mergeCell ref="S882:T882"/>
    <mergeCell ref="U882:W882"/>
    <mergeCell ref="B889:W889"/>
    <mergeCell ref="S890:W890"/>
    <mergeCell ref="S891:W891"/>
    <mergeCell ref="V877:W877"/>
    <mergeCell ref="V878:W878"/>
    <mergeCell ref="V879:W879"/>
    <mergeCell ref="S880:T880"/>
    <mergeCell ref="U880:W880"/>
    <mergeCell ref="V872:W872"/>
    <mergeCell ref="V873:W873"/>
    <mergeCell ref="V874:W874"/>
    <mergeCell ref="V875:W875"/>
    <mergeCell ref="V876:W876"/>
    <mergeCell ref="V863:W863"/>
    <mergeCell ref="V868:W868"/>
    <mergeCell ref="V869:W869"/>
    <mergeCell ref="V870:W870"/>
    <mergeCell ref="V871:W871"/>
    <mergeCell ref="S850:T850"/>
    <mergeCell ref="U850:W850"/>
    <mergeCell ref="B857:W857"/>
    <mergeCell ref="S858:W858"/>
    <mergeCell ref="S859:W859"/>
    <mergeCell ref="S840:T840"/>
    <mergeCell ref="U840:W840"/>
    <mergeCell ref="V847:W847"/>
    <mergeCell ref="S848:T848"/>
    <mergeCell ref="U848:W848"/>
    <mergeCell ref="V834:W834"/>
    <mergeCell ref="V835:W835"/>
    <mergeCell ref="V836:W836"/>
    <mergeCell ref="V837:W837"/>
    <mergeCell ref="S838:T838"/>
    <mergeCell ref="U838:W838"/>
    <mergeCell ref="V829:W829"/>
    <mergeCell ref="V830:W830"/>
    <mergeCell ref="V831:W831"/>
    <mergeCell ref="V832:W832"/>
    <mergeCell ref="V833:W833"/>
    <mergeCell ref="B817:W817"/>
    <mergeCell ref="S818:W818"/>
    <mergeCell ref="S819:W819"/>
    <mergeCell ref="V823:W823"/>
    <mergeCell ref="V828:W828"/>
    <mergeCell ref="V806:W806"/>
    <mergeCell ref="V807:W807"/>
    <mergeCell ref="S808:T808"/>
    <mergeCell ref="U808:W808"/>
    <mergeCell ref="S810:T810"/>
    <mergeCell ref="U810:W810"/>
    <mergeCell ref="V796:W796"/>
    <mergeCell ref="V801:W801"/>
    <mergeCell ref="V802:W802"/>
    <mergeCell ref="S803:T803"/>
    <mergeCell ref="U803:W803"/>
    <mergeCell ref="S783:T783"/>
    <mergeCell ref="U783:W783"/>
    <mergeCell ref="B790:W790"/>
    <mergeCell ref="S791:W791"/>
    <mergeCell ref="S792:W792"/>
    <mergeCell ref="S777:T777"/>
    <mergeCell ref="U777:W777"/>
    <mergeCell ref="V780:W780"/>
    <mergeCell ref="S781:T781"/>
    <mergeCell ref="U781:W781"/>
    <mergeCell ref="V771:W771"/>
    <mergeCell ref="V772:W772"/>
    <mergeCell ref="S773:T773"/>
    <mergeCell ref="U773:W773"/>
    <mergeCell ref="V776:W776"/>
    <mergeCell ref="S757:W757"/>
    <mergeCell ref="S758:W758"/>
    <mergeCell ref="V762:W762"/>
    <mergeCell ref="V767:W767"/>
    <mergeCell ref="S768:T768"/>
    <mergeCell ref="U768:W768"/>
    <mergeCell ref="S747:T747"/>
    <mergeCell ref="U747:W747"/>
    <mergeCell ref="S749:T749"/>
    <mergeCell ref="U749:W749"/>
    <mergeCell ref="B756:W756"/>
    <mergeCell ref="V741:W741"/>
    <mergeCell ref="S742:T742"/>
    <mergeCell ref="U742:W742"/>
    <mergeCell ref="V745:W745"/>
    <mergeCell ref="V746:W746"/>
    <mergeCell ref="S729:W729"/>
    <mergeCell ref="S730:W730"/>
    <mergeCell ref="V734:W734"/>
    <mergeCell ref="V739:W739"/>
    <mergeCell ref="V740:W740"/>
    <mergeCell ref="S719:T719"/>
    <mergeCell ref="U719:W719"/>
    <mergeCell ref="S721:T721"/>
    <mergeCell ref="U721:W721"/>
    <mergeCell ref="B728:W728"/>
    <mergeCell ref="B707:W707"/>
    <mergeCell ref="S708:W708"/>
    <mergeCell ref="S709:W709"/>
    <mergeCell ref="V713:W713"/>
    <mergeCell ref="V718:W718"/>
    <mergeCell ref="V692:W692"/>
    <mergeCell ref="V697:W697"/>
    <mergeCell ref="S698:T698"/>
    <mergeCell ref="U698:W698"/>
    <mergeCell ref="S700:T700"/>
    <mergeCell ref="U700:W700"/>
    <mergeCell ref="S679:T679"/>
    <mergeCell ref="U679:W679"/>
    <mergeCell ref="B686:W686"/>
    <mergeCell ref="S687:W687"/>
    <mergeCell ref="S688:W688"/>
    <mergeCell ref="S666:W666"/>
    <mergeCell ref="S667:W667"/>
    <mergeCell ref="V671:W671"/>
    <mergeCell ref="V676:W676"/>
    <mergeCell ref="S677:T677"/>
    <mergeCell ref="U677:W677"/>
    <mergeCell ref="S656:T656"/>
    <mergeCell ref="U656:W656"/>
    <mergeCell ref="S658:T658"/>
    <mergeCell ref="U658:W658"/>
    <mergeCell ref="B665:W665"/>
    <mergeCell ref="B644:W644"/>
    <mergeCell ref="S645:W645"/>
    <mergeCell ref="S646:W646"/>
    <mergeCell ref="V650:W650"/>
    <mergeCell ref="V655:W655"/>
    <mergeCell ref="V634:W634"/>
    <mergeCell ref="S635:T635"/>
    <mergeCell ref="U635:W635"/>
    <mergeCell ref="S637:T637"/>
    <mergeCell ref="U637:W637"/>
    <mergeCell ref="S627:T627"/>
    <mergeCell ref="U627:W627"/>
    <mergeCell ref="V630:W630"/>
    <mergeCell ref="S631:T631"/>
    <mergeCell ref="U631:W631"/>
    <mergeCell ref="V622:W622"/>
    <mergeCell ref="V623:W623"/>
    <mergeCell ref="V624:W624"/>
    <mergeCell ref="V625:W625"/>
    <mergeCell ref="V626:W626"/>
    <mergeCell ref="V617:W617"/>
    <mergeCell ref="V618:W618"/>
    <mergeCell ref="V619:W619"/>
    <mergeCell ref="V620:W620"/>
    <mergeCell ref="V621:W621"/>
    <mergeCell ref="V612:W612"/>
    <mergeCell ref="V613:W613"/>
    <mergeCell ref="V614:W614"/>
    <mergeCell ref="V615:W615"/>
    <mergeCell ref="V616:W616"/>
    <mergeCell ref="V603:W603"/>
    <mergeCell ref="V608:W608"/>
    <mergeCell ref="V609:W609"/>
    <mergeCell ref="V610:W610"/>
    <mergeCell ref="V611:W611"/>
    <mergeCell ref="S590:T590"/>
    <mergeCell ref="U590:W590"/>
    <mergeCell ref="B597:W597"/>
    <mergeCell ref="S598:W598"/>
    <mergeCell ref="S599:W599"/>
    <mergeCell ref="S584:T584"/>
    <mergeCell ref="U584:W584"/>
    <mergeCell ref="V587:W587"/>
    <mergeCell ref="S588:T588"/>
    <mergeCell ref="U588:W588"/>
    <mergeCell ref="B572:W572"/>
    <mergeCell ref="S573:W573"/>
    <mergeCell ref="S574:W574"/>
    <mergeCell ref="V578:W578"/>
    <mergeCell ref="V583:W583"/>
    <mergeCell ref="V562:W562"/>
    <mergeCell ref="S563:T563"/>
    <mergeCell ref="U563:W563"/>
    <mergeCell ref="S565:T565"/>
    <mergeCell ref="U565:W565"/>
    <mergeCell ref="V551:W551"/>
    <mergeCell ref="V552:W552"/>
    <mergeCell ref="S553:T553"/>
    <mergeCell ref="U553:W553"/>
    <mergeCell ref="S555:T555"/>
    <mergeCell ref="U555:W555"/>
    <mergeCell ref="V541:W541"/>
    <mergeCell ref="V546:W546"/>
    <mergeCell ref="V547:W547"/>
    <mergeCell ref="S548:T548"/>
    <mergeCell ref="U548:W548"/>
    <mergeCell ref="S528:T528"/>
    <mergeCell ref="U528:W528"/>
    <mergeCell ref="B535:W535"/>
    <mergeCell ref="S536:W536"/>
    <mergeCell ref="S537:W537"/>
    <mergeCell ref="V518:W518"/>
    <mergeCell ref="V523:W523"/>
    <mergeCell ref="V524:W524"/>
    <mergeCell ref="V525:W525"/>
    <mergeCell ref="S526:T526"/>
    <mergeCell ref="U526:W526"/>
    <mergeCell ref="S505:T505"/>
    <mergeCell ref="U505:W505"/>
    <mergeCell ref="B512:W512"/>
    <mergeCell ref="S513:W513"/>
    <mergeCell ref="S514:W514"/>
    <mergeCell ref="S495:T495"/>
    <mergeCell ref="U495:W495"/>
    <mergeCell ref="V502:W502"/>
    <mergeCell ref="S503:T503"/>
    <mergeCell ref="U503:W503"/>
    <mergeCell ref="S488:T488"/>
    <mergeCell ref="U488:W488"/>
    <mergeCell ref="V491:W491"/>
    <mergeCell ref="V492:W492"/>
    <mergeCell ref="S493:T493"/>
    <mergeCell ref="U493:W493"/>
    <mergeCell ref="V482:W482"/>
    <mergeCell ref="S483:T483"/>
    <mergeCell ref="U483:W483"/>
    <mergeCell ref="V486:W486"/>
    <mergeCell ref="V487:W487"/>
    <mergeCell ref="V477:W477"/>
    <mergeCell ref="V478:W478"/>
    <mergeCell ref="V479:W479"/>
    <mergeCell ref="V480:W480"/>
    <mergeCell ref="V481:W481"/>
    <mergeCell ref="S465:W465"/>
    <mergeCell ref="S466:W466"/>
    <mergeCell ref="V470:W470"/>
    <mergeCell ref="V475:W475"/>
    <mergeCell ref="V476:W476"/>
    <mergeCell ref="S455:T455"/>
    <mergeCell ref="U455:W455"/>
    <mergeCell ref="S457:T457"/>
    <mergeCell ref="U457:W457"/>
    <mergeCell ref="B464:W464"/>
    <mergeCell ref="S443:W443"/>
    <mergeCell ref="S444:W444"/>
    <mergeCell ref="V448:W448"/>
    <mergeCell ref="V453:W453"/>
    <mergeCell ref="V454:W454"/>
    <mergeCell ref="S433:T433"/>
    <mergeCell ref="U433:W433"/>
    <mergeCell ref="S435:T435"/>
    <mergeCell ref="U435:W435"/>
    <mergeCell ref="B442:W442"/>
    <mergeCell ref="V428:W428"/>
    <mergeCell ref="V429:W429"/>
    <mergeCell ref="V430:W430"/>
    <mergeCell ref="V431:W431"/>
    <mergeCell ref="V432:W432"/>
    <mergeCell ref="B416:W416"/>
    <mergeCell ref="S417:W417"/>
    <mergeCell ref="S418:W418"/>
    <mergeCell ref="V422:W422"/>
    <mergeCell ref="V427:W427"/>
    <mergeCell ref="V401:W401"/>
    <mergeCell ref="V406:W406"/>
    <mergeCell ref="S407:T407"/>
    <mergeCell ref="U407:W407"/>
    <mergeCell ref="S409:T409"/>
    <mergeCell ref="U409:W409"/>
    <mergeCell ref="S388:T388"/>
    <mergeCell ref="U388:W388"/>
    <mergeCell ref="B395:W395"/>
    <mergeCell ref="S396:W396"/>
    <mergeCell ref="S397:W397"/>
    <mergeCell ref="V383:W383"/>
    <mergeCell ref="V384:W384"/>
    <mergeCell ref="V385:W385"/>
    <mergeCell ref="S386:T386"/>
    <mergeCell ref="U386:W386"/>
    <mergeCell ref="V373:W373"/>
    <mergeCell ref="V378:W378"/>
    <mergeCell ref="V379:W379"/>
    <mergeCell ref="S380:T380"/>
    <mergeCell ref="U380:W380"/>
    <mergeCell ref="S360:W360"/>
    <mergeCell ref="S361:W361"/>
    <mergeCell ref="B367:W367"/>
    <mergeCell ref="S368:W368"/>
    <mergeCell ref="S369:W369"/>
    <mergeCell ref="V353:W353"/>
    <mergeCell ref="S354:T354"/>
    <mergeCell ref="U354:W354"/>
    <mergeCell ref="S356:T356"/>
    <mergeCell ref="U356:W356"/>
    <mergeCell ref="V348:W348"/>
    <mergeCell ref="V349:W349"/>
    <mergeCell ref="V350:W350"/>
    <mergeCell ref="V351:W351"/>
    <mergeCell ref="V352:W352"/>
    <mergeCell ref="V343:W343"/>
    <mergeCell ref="V344:W344"/>
    <mergeCell ref="V345:W345"/>
    <mergeCell ref="V346:W346"/>
    <mergeCell ref="V347:W347"/>
    <mergeCell ref="V338:W338"/>
    <mergeCell ref="V339:W339"/>
    <mergeCell ref="V340:W340"/>
    <mergeCell ref="V341:W341"/>
    <mergeCell ref="V342:W342"/>
    <mergeCell ref="V333:W333"/>
    <mergeCell ref="V334:W334"/>
    <mergeCell ref="V335:W335"/>
    <mergeCell ref="V336:W336"/>
    <mergeCell ref="V337:W337"/>
    <mergeCell ref="V328:W328"/>
    <mergeCell ref="V329:W329"/>
    <mergeCell ref="V330:W330"/>
    <mergeCell ref="V331:W331"/>
    <mergeCell ref="V332:W332"/>
    <mergeCell ref="V323:W323"/>
    <mergeCell ref="V324:W324"/>
    <mergeCell ref="V325:W325"/>
    <mergeCell ref="V326:W326"/>
    <mergeCell ref="V327:W327"/>
    <mergeCell ref="V318:W318"/>
    <mergeCell ref="V319:W319"/>
    <mergeCell ref="V320:W320"/>
    <mergeCell ref="V321:W321"/>
    <mergeCell ref="V322:W322"/>
    <mergeCell ref="V313:W313"/>
    <mergeCell ref="V314:W314"/>
    <mergeCell ref="V315:W315"/>
    <mergeCell ref="V316:W316"/>
    <mergeCell ref="V317:W317"/>
    <mergeCell ref="V308:W308"/>
    <mergeCell ref="V309:W309"/>
    <mergeCell ref="V310:W310"/>
    <mergeCell ref="V311:W311"/>
    <mergeCell ref="V312:W312"/>
    <mergeCell ref="V303:W303"/>
    <mergeCell ref="V304:W304"/>
    <mergeCell ref="V305:W305"/>
    <mergeCell ref="V306:W306"/>
    <mergeCell ref="V307:W307"/>
    <mergeCell ref="V294:W294"/>
    <mergeCell ref="V299:W299"/>
    <mergeCell ref="V300:W300"/>
    <mergeCell ref="V301:W301"/>
    <mergeCell ref="V302:W302"/>
    <mergeCell ref="S281:T281"/>
    <mergeCell ref="U281:W281"/>
    <mergeCell ref="B288:W288"/>
    <mergeCell ref="S289:W289"/>
    <mergeCell ref="S290:W290"/>
    <mergeCell ref="V276:W276"/>
    <mergeCell ref="V277:W277"/>
    <mergeCell ref="V278:W278"/>
    <mergeCell ref="S279:T279"/>
    <mergeCell ref="U279:W279"/>
    <mergeCell ref="S270:W270"/>
    <mergeCell ref="S271:W271"/>
    <mergeCell ref="V273:W273"/>
    <mergeCell ref="V274:W274"/>
    <mergeCell ref="V275:W275"/>
    <mergeCell ref="V264:W264"/>
    <mergeCell ref="V265:W265"/>
    <mergeCell ref="V266:W266"/>
    <mergeCell ref="V267:W267"/>
    <mergeCell ref="V268:W268"/>
    <mergeCell ref="V259:W259"/>
    <mergeCell ref="V260:W260"/>
    <mergeCell ref="V261:W261"/>
    <mergeCell ref="V262:W262"/>
    <mergeCell ref="V263:W263"/>
    <mergeCell ref="V254:W254"/>
    <mergeCell ref="V255:W255"/>
    <mergeCell ref="V256:W256"/>
    <mergeCell ref="V257:W257"/>
    <mergeCell ref="V258:W258"/>
    <mergeCell ref="V249:W249"/>
    <mergeCell ref="V250:W250"/>
    <mergeCell ref="V251:W251"/>
    <mergeCell ref="V252:W252"/>
    <mergeCell ref="V253:W253"/>
    <mergeCell ref="V244:W244"/>
    <mergeCell ref="V245:W245"/>
    <mergeCell ref="V246:W246"/>
    <mergeCell ref="V247:W247"/>
    <mergeCell ref="V248:W248"/>
    <mergeCell ref="V239:W239"/>
    <mergeCell ref="V240:W240"/>
    <mergeCell ref="V241:W241"/>
    <mergeCell ref="V242:W242"/>
    <mergeCell ref="V243:W243"/>
    <mergeCell ref="V234:W234"/>
    <mergeCell ref="V235:W235"/>
    <mergeCell ref="V236:W236"/>
    <mergeCell ref="V237:W237"/>
    <mergeCell ref="V238:W238"/>
    <mergeCell ref="V229:W229"/>
    <mergeCell ref="V230:W230"/>
    <mergeCell ref="V231:W231"/>
    <mergeCell ref="V232:W232"/>
    <mergeCell ref="V233:W233"/>
    <mergeCell ref="V224:W224"/>
    <mergeCell ref="V225:W225"/>
    <mergeCell ref="V226:W226"/>
    <mergeCell ref="V227:W227"/>
    <mergeCell ref="V228:W228"/>
    <mergeCell ref="V219:W219"/>
    <mergeCell ref="V220:W220"/>
    <mergeCell ref="V221:W221"/>
    <mergeCell ref="V222:W222"/>
    <mergeCell ref="V223:W223"/>
    <mergeCell ref="V214:W214"/>
    <mergeCell ref="V215:W215"/>
    <mergeCell ref="V216:W216"/>
    <mergeCell ref="V217:W217"/>
    <mergeCell ref="V218:W218"/>
    <mergeCell ref="V209:W209"/>
    <mergeCell ref="V210:W210"/>
    <mergeCell ref="V211:W211"/>
    <mergeCell ref="V212:W212"/>
    <mergeCell ref="V213:W213"/>
    <mergeCell ref="S197:W197"/>
    <mergeCell ref="S198:W198"/>
    <mergeCell ref="V202:W202"/>
    <mergeCell ref="V207:W207"/>
    <mergeCell ref="V208:W208"/>
    <mergeCell ref="S187:T187"/>
    <mergeCell ref="U187:W187"/>
    <mergeCell ref="S189:T189"/>
    <mergeCell ref="U189:W189"/>
    <mergeCell ref="B196:W196"/>
    <mergeCell ref="V182:W182"/>
    <mergeCell ref="V183:W183"/>
    <mergeCell ref="V184:W184"/>
    <mergeCell ref="V185:W185"/>
    <mergeCell ref="V186:W186"/>
    <mergeCell ref="V177:W177"/>
    <mergeCell ref="V178:W178"/>
    <mergeCell ref="V179:W179"/>
    <mergeCell ref="V180:W180"/>
    <mergeCell ref="V181:W181"/>
    <mergeCell ref="V172:W172"/>
    <mergeCell ref="V173:W173"/>
    <mergeCell ref="V174:W174"/>
    <mergeCell ref="V175:W175"/>
    <mergeCell ref="V176:W176"/>
    <mergeCell ref="V167:W167"/>
    <mergeCell ref="V168:W168"/>
    <mergeCell ref="V169:W169"/>
    <mergeCell ref="V170:W170"/>
    <mergeCell ref="V171:W171"/>
    <mergeCell ref="V162:W162"/>
    <mergeCell ref="V163:W163"/>
    <mergeCell ref="V164:W164"/>
    <mergeCell ref="V165:W165"/>
    <mergeCell ref="V166:W166"/>
    <mergeCell ref="V157:W157"/>
    <mergeCell ref="V158:W158"/>
    <mergeCell ref="V159:W159"/>
    <mergeCell ref="V160:W160"/>
    <mergeCell ref="V161:W161"/>
    <mergeCell ref="V152:W152"/>
    <mergeCell ref="V153:W153"/>
    <mergeCell ref="V154:W154"/>
    <mergeCell ref="V155:W155"/>
    <mergeCell ref="V156:W156"/>
    <mergeCell ref="S146:W146"/>
    <mergeCell ref="S147:W147"/>
    <mergeCell ref="V149:W149"/>
    <mergeCell ref="V150:W150"/>
    <mergeCell ref="V151:W151"/>
    <mergeCell ref="V141:W141"/>
    <mergeCell ref="V142:W142"/>
    <mergeCell ref="V143:W143"/>
    <mergeCell ref="V144:W144"/>
    <mergeCell ref="V145:W145"/>
    <mergeCell ref="V136:W136"/>
    <mergeCell ref="V137:W137"/>
    <mergeCell ref="V138:W138"/>
    <mergeCell ref="V139:W139"/>
    <mergeCell ref="V140:W140"/>
    <mergeCell ref="V131:W131"/>
    <mergeCell ref="V132:W132"/>
    <mergeCell ref="V133:W133"/>
    <mergeCell ref="V134:W134"/>
    <mergeCell ref="V135:W135"/>
    <mergeCell ref="V126:W126"/>
    <mergeCell ref="V127:W127"/>
    <mergeCell ref="V128:W128"/>
    <mergeCell ref="V129:W129"/>
    <mergeCell ref="V130:W130"/>
    <mergeCell ref="V121:W121"/>
    <mergeCell ref="V122:W122"/>
    <mergeCell ref="V123:W123"/>
    <mergeCell ref="V124:W124"/>
    <mergeCell ref="V125:W125"/>
    <mergeCell ref="V116:W116"/>
    <mergeCell ref="V117:W117"/>
    <mergeCell ref="V118:W118"/>
    <mergeCell ref="V119:W119"/>
    <mergeCell ref="V120:W120"/>
    <mergeCell ref="V111:W111"/>
    <mergeCell ref="V112:W112"/>
    <mergeCell ref="V113:W113"/>
    <mergeCell ref="V114:W114"/>
    <mergeCell ref="V115:W115"/>
    <mergeCell ref="V106:W106"/>
    <mergeCell ref="V107:W107"/>
    <mergeCell ref="V108:W108"/>
    <mergeCell ref="V109:W109"/>
    <mergeCell ref="V110:W110"/>
    <mergeCell ref="V101:W101"/>
    <mergeCell ref="V102:W102"/>
    <mergeCell ref="V103:W103"/>
    <mergeCell ref="V104:W104"/>
    <mergeCell ref="V105:W105"/>
    <mergeCell ref="V96:W96"/>
    <mergeCell ref="V97:W97"/>
    <mergeCell ref="V98:W98"/>
    <mergeCell ref="V99:W99"/>
    <mergeCell ref="V100:W100"/>
    <mergeCell ref="V91:W91"/>
    <mergeCell ref="V92:W92"/>
    <mergeCell ref="V93:W93"/>
    <mergeCell ref="V94:W94"/>
    <mergeCell ref="V95:W95"/>
    <mergeCell ref="V86:W86"/>
    <mergeCell ref="V87:W87"/>
    <mergeCell ref="V88:W88"/>
    <mergeCell ref="V89:W89"/>
    <mergeCell ref="V90:W90"/>
    <mergeCell ref="V81:W81"/>
    <mergeCell ref="V82:W82"/>
    <mergeCell ref="V83:W83"/>
    <mergeCell ref="V84:W84"/>
    <mergeCell ref="V85:W85"/>
    <mergeCell ref="V76:W76"/>
    <mergeCell ref="V77:W77"/>
    <mergeCell ref="V78:W78"/>
    <mergeCell ref="V79:W79"/>
    <mergeCell ref="V80:W80"/>
    <mergeCell ref="V69:W69"/>
    <mergeCell ref="V70:W70"/>
    <mergeCell ref="V71:W71"/>
    <mergeCell ref="S73:W73"/>
    <mergeCell ref="S74:W74"/>
    <mergeCell ref="V64:W64"/>
    <mergeCell ref="V65:W65"/>
    <mergeCell ref="V66:W66"/>
    <mergeCell ref="V67:W67"/>
    <mergeCell ref="V68:W68"/>
    <mergeCell ref="V59:W59"/>
    <mergeCell ref="V60:W60"/>
    <mergeCell ref="V61:W61"/>
    <mergeCell ref="V62:W62"/>
    <mergeCell ref="V63:W63"/>
    <mergeCell ref="V54:W54"/>
    <mergeCell ref="V55:W55"/>
    <mergeCell ref="V56:W56"/>
    <mergeCell ref="V57:W57"/>
    <mergeCell ref="V58:W58"/>
    <mergeCell ref="V49:W49"/>
    <mergeCell ref="V50:W50"/>
    <mergeCell ref="V51:W51"/>
    <mergeCell ref="V52:W52"/>
    <mergeCell ref="V53:W53"/>
    <mergeCell ref="V45:W45"/>
    <mergeCell ref="V46:W46"/>
    <mergeCell ref="V47:W47"/>
    <mergeCell ref="V48:W48"/>
    <mergeCell ref="V39:W39"/>
    <mergeCell ref="V40:W40"/>
    <mergeCell ref="V41:W41"/>
    <mergeCell ref="V42:W42"/>
    <mergeCell ref="V43:W43"/>
    <mergeCell ref="V34:W34"/>
    <mergeCell ref="V35:W35"/>
    <mergeCell ref="V36:W36"/>
    <mergeCell ref="V37:W37"/>
    <mergeCell ref="V38:W38"/>
    <mergeCell ref="V28:W28"/>
    <mergeCell ref="V29:W29"/>
    <mergeCell ref="V30:W30"/>
    <mergeCell ref="S31:T31"/>
    <mergeCell ref="U31:W31"/>
    <mergeCell ref="S1:W1"/>
    <mergeCell ref="S2:W2"/>
    <mergeCell ref="V6:W6"/>
    <mergeCell ref="V11:W11"/>
    <mergeCell ref="V12:W12"/>
    <mergeCell ref="S13:T13"/>
    <mergeCell ref="U13:W13"/>
    <mergeCell ref="V16:W16"/>
    <mergeCell ref="S17:T17"/>
    <mergeCell ref="U17:W17"/>
    <mergeCell ref="S19:T19"/>
    <mergeCell ref="U19:W19"/>
    <mergeCell ref="V26:W26"/>
    <mergeCell ref="V27:W27"/>
    <mergeCell ref="V44:W4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plnění rozpočtu</vt:lpstr>
      <vt:lpstr>souhrny dle položek</vt:lpstr>
      <vt:lpstr>výsledovka po zakázkách 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Dufková</dc:creator>
  <cp:lastModifiedBy>Ladislav Gall</cp:lastModifiedBy>
  <cp:lastPrinted>2024-01-31T15:25:04Z</cp:lastPrinted>
  <dcterms:created xsi:type="dcterms:W3CDTF">2021-08-25T13:17:50Z</dcterms:created>
  <dcterms:modified xsi:type="dcterms:W3CDTF">2025-02-21T16:42:38Z</dcterms:modified>
</cp:coreProperties>
</file>